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72" documentId="13_ncr:1_{F6CB121F-512D-4AA6-A0C1-0FB36C537598}" xr6:coauthVersionLast="47" xr6:coauthVersionMax="47" xr10:uidLastSave="{FEEBF521-DF30-4DE5-AF15-74F1DDA98CA6}"/>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<sst xmlns="http://schemas.openxmlformats.org/spreadsheetml/2006/main" count="179029" uniqueCount="39107">
  <si>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</si>
  <si>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</si>
  <si>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</si>
  <si>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</si>
  <si>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</si>
  <si>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</si>
  <si>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</si>
  <si>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</si>
  <si>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</si>
  <si>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</si>
  <si>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</si>
  <si>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</si>
  <si>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</si>
  <si>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</si>
  <si>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</si>
  <si>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</si>
  <si>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</si>
  <si>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</si>
  <si>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</si>
  <si>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</si>
  <si>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</si>
  <si>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</si>
  <si>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</si>
  <si>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</si>
  <si>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</si>
  <si>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</si>
  <si>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</si>
  <si>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</si>
  <si>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</si>
  <si>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</si>
  <si>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</si>
  <si>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</si>
  <si>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</si>
  <si>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</si>
  <si>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</si>
  <si>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</si>
  <si>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</si>
  <si>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</si>
  <si>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</si>
  <si>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</si>
  <si>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</si>
  <si>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</si>
  <si>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</si>
  <si>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</si>
  <si>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</si>
  <si>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</si>
  <si>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</si>
  <si>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</si>
  <si>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</si>
  <si>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</si>
  <si>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</si>
  <si>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</si>
  <si>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</si>
  <si>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</si>
  <si>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</si>
  <si>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</si>
  <si>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</si>
  <si>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</si>
  <si>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</si>
  <si>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</si>
  <si>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</si>
  <si>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</si>
  <si>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</si>
  <si>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</si>
  <si>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</si>
  <si>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</si>
  <si>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</si>
  <si>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</si>
  <si>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</si>
  <si>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</si>
  <si>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</si>
  <si>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</si>
  <si>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</si>
  <si>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</si>
  <si>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</si>
  <si>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</si>
  <si>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</si>
  <si>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</si>
  <si>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</si>
  <si>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</si>
  <si>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</si>
  <si>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</si>
  <si>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</si>
  <si>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</si>
  <si>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</si>
  <si>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</si>
  <si>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</si>
  <si>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</si>
  <si>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</si>
  <si>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</si>
  <si>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</si>
  <si>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</si>
  <si>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</si>
  <si>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</si>
  <si>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</si>
  <si>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</si>
  <si>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</si>
  <si>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</si>
  <si>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</si>
  <si>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</si>
  <si>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</si>
  <si>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</si>
  <si>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</si>
  <si>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</si>
  <si>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</si>
  <si>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</si>
  <si>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</si>
  <si>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</si>
  <si>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</si>
  <si>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</si>
  <si>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</si>
  <si>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</si>
  <si>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</si>
  <si>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</si>
  <si>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</si>
  <si>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</si>
  <si>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</si>
  <si>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</si>
  <si>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</si>
  <si>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</si>
  <si>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</si>
  <si>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</si>
  <si>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</si>
  <si>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</si>
  <si>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</si>
  <si>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</si>
  <si>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</si>
  <si>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</si>
  <si>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</si>
  <si>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</si>
  <si>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</si>
  <si>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</si>
  <si>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</si>
  <si>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</si>
  <si>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</si>
  <si>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</si>
  <si>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</si>
  <si>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</si>
  <si>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</si>
  <si>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</si>
  <si>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</si>
  <si>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</si>
  <si>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</si>
  <si>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</si>
  <si>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</si>
  <si>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</si>
  <si>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</si>
  <si>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</si>
  <si>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</si>
  <si>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</si>
  <si>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</si>
  <si>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</si>
  <si>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</si>
  <si>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</si>
  <si>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</si>
  <si>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</si>
  <si>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</si>
  <si>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</si>
  <si>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</si>
  <si>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</si>
  <si>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</si>
  <si>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</si>
  <si>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</si>
  <si>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</si>
  <si>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</si>
  <si>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</si>
  <si>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</si>
  <si>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</si>
  <si>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</si>
  <si>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</si>
  <si>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</si>
  <si>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</si>
  <si>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</si>
  <si>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</si>
  <si>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</si>
  <si>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</si>
  <si>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</si>
  <si>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</si>
  <si>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</si>
  <si>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</si>
  <si>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</si>
  <si>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</si>
  <si>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</si>
  <si>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</si>
  <si>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</si>
  <si>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</si>
  <si>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</si>
  <si>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</si>
  <si>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</si>
  <si>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</si>
  <si>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</si>
  <si>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</si>
  <si>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</si>
  <si>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</si>
  <si>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</si>
  <si>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</si>
  <si>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</si>
  <si>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</si>
  <si>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</si>
  <si>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</si>
  <si>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</si>
  <si>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</si>
  <si>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</si>
  <si>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</si>
  <si>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</si>
  <si>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</si>
  <si>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</si>
  <si>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</si>
  <si>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</si>
  <si>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</si>
  <si>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</si>
  <si>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</si>
  <si>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</si>
  <si>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</si>
  <si>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</si>
  <si>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</si>
  <si>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</si>
  <si>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</si>
  <si>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</si>
  <si>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</si>
  <si>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</si>
  <si>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</si>
  <si>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</si>
  <si>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</si>
  <si>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</si>
  <si>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</si>
  <si>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</si>
  <si>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</si>
  <si>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</si>
  <si>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</si>
  <si>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</si>
  <si>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</si>
  <si>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</si>
  <si>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</si>
  <si>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</si>
  <si>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</si>
  <si>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</si>
  <si>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</si>
  <si>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</si>
  <si>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</si>
  <si>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</si>
  <si>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</si>
  <si>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</si>
  <si>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</si>
  <si>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</si>
  <si>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</si>
  <si>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</si>
  <si>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</si>
  <si>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</si>
  <si>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</si>
  <si>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</si>
  <si>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</si>
  <si>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</si>
  <si>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</si>
  <si>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</si>
  <si>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</si>
  <si>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</si>
  <si>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</si>
  <si>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</si>
  <si>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</si>
  <si>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</si>
  <si>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</si>
  <si>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</si>
  <si>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</si>
  <si>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</si>
  <si>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</si>
  <si>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</si>
  <si>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</si>
  <si>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</si>
  <si>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</si>
  <si>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</si>
  <si>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</si>
  <si>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</si>
  <si>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</si>
  <si>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</si>
  <si>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</si>
  <si>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</si>
  <si>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</si>
  <si>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</si>
  <si>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</si>
  <si>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</si>
  <si>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</si>
  <si>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</si>
  <si>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</si>
  <si>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</si>
  <si>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</si>
  <si>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</si>
  <si>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</si>
  <si>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</si>
  <si>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</si>
  <si>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</si>
  <si>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</si>
  <si>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</si>
  <si>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</si>
  <si>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</si>
  <si>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</si>
  <si>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</si>
  <si>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</si>
  <si>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</si>
  <si>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</si>
  <si>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</si>
  <si>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</si>
  <si>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</si>
  <si>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</si>
  <si>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</si>
  <si>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</si>
  <si>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</si>
  <si>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</si>
  <si>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</si>
  <si>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</si>
  <si>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</si>
  <si>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</si>
  <si>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</si>
  <si>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</si>
  <si>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</si>
  <si>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</si>
  <si>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</si>
  <si>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</si>
  <si>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</si>
  <si>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</si>
  <si>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</si>
  <si>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</si>
  <si>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</si>
  <si>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</si>
  <si>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</si>
  <si>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</si>
  <si>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</si>
  <si>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</si>
  <si>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</si>
  <si>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</si>
  <si>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</si>
  <si>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</si>
  <si>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</si>
  <si>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</si>
  <si>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</si>
  <si>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</si>
  <si>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</si>
  <si>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</si>
  <si>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</si>
  <si>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</si>
  <si>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</si>
  <si>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</si>
  <si>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</si>
  <si>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</si>
  <si>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</si>
  <si>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</si>
  <si>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</si>
  <si>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</si>
  <si>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</si>
  <si>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</si>
  <si>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</si>
  <si>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</si>
  <si>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</si>
  <si>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</si>
  <si>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</si>
  <si>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</si>
  <si>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</si>
  <si>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</si>
  <si>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</si>
  <si>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</si>
  <si>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</si>
  <si>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</si>
  <si>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</si>
  <si>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</si>
  <si>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</si>
  <si>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</si>
  <si>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</si>
  <si>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</si>
  <si>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</si>
  <si>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</si>
  <si>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</si>
  <si>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</si>
  <si>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</si>
  <si>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</si>
  <si>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</si>
  <si>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</si>
  <si>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</si>
  <si>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</si>
  <si>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</si>
  <si>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</si>
  <si>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</si>
  <si>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</si>
  <si>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</si>
  <si>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</si>
  <si>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</si>
  <si>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</si>
  <si>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</si>
  <si>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</si>
  <si>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</si>
  <si>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</si>
  <si>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</si>
  <si>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</si>
  <si>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</si>
  <si>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</si>
  <si>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</si>
  <si>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</si>
  <si>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</si>
  <si>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</si>
  <si>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</si>
  <si>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</si>
  <si>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</si>
  <si>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</si>
  <si>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</si>
  <si>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</si>
  <si>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</si>
  <si>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</si>
  <si>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</si>
  <si>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</si>
  <si>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</si>
  <si>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</si>
  <si>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</si>
  <si>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</si>
  <si>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</si>
  <si>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</si>
  <si>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</si>
  <si>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</si>
  <si>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</si>
  <si>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</si>
  <si>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</si>
  <si>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</si>
  <si>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</si>
  <si>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</si>
  <si>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</si>
  <si>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</si>
  <si>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</si>
  <si>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</si>
  <si>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</si>
  <si>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</si>
  <si>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</si>
  <si>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</si>
  <si>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</si>
  <si>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</si>
  <si>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</si>
  <si>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</si>
  <si>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</si>
  <si>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</si>
  <si>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</si>
  <si>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</si>
  <si>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</si>
  <si>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</si>
  <si>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</si>
  <si>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</si>
  <si>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</si>
  <si>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</si>
  <si>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</si>
  <si>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</si>
  <si>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</si>
  <si>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</si>
  <si>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</si>
  <si>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</si>
  <si>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</si>
  <si>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</si>
  <si>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</si>
  <si>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</si>
  <si>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</si>
  <si>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</si>
  <si>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</si>
  <si>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</si>
  <si>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</si>
  <si>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</si>
  <si>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</si>
  <si>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</si>
  <si>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</si>
  <si>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</si>
  <si>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</si>
  <si>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</si>
  <si>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</si>
  <si>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</si>
  <si>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</si>
  <si>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</si>
  <si>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</si>
  <si>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</si>
  <si>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</si>
  <si>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</si>
  <si>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</si>
  <si>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</si>
  <si>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</si>
  <si>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</si>
  <si>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</si>
  <si>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</si>
  <si>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</si>
  <si>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</si>
  <si>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</si>
  <si>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</si>
  <si>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</si>
  <si>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</si>
  <si>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</si>
  <si>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</si>
  <si>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</si>
  <si>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</si>
  <si>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</si>
  <si>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</si>
  <si>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</si>
  <si>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</si>
  <si>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</si>
  <si>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</si>
  <si>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</si>
  <si>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</si>
  <si>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</si>
  <si>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</si>
  <si>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</si>
  <si>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</si>
  <si>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</si>
  <si>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</si>
  <si>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</si>
  <si>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</si>
  <si>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</si>
  <si>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</si>
  <si>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</si>
  <si>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</si>
  <si>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</si>
  <si>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</si>
  <si>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</si>
  <si>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</si>
  <si>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</si>
  <si>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</si>
  <si>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</si>
  <si>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</si>
  <si>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</si>
  <si>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</si>
  <si>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</si>
  <si>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</si>
  <si>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</si>
  <si>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</si>
  <si>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</si>
  <si>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</si>
  <si>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</si>
  <si>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</si>
  <si>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</si>
  <si>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</si>
  <si>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</si>
  <si>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</si>
  <si>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</si>
  <si>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</si>
  <si>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</si>
  <si>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</si>
  <si>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</si>
  <si>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</si>
  <si>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</si>
  <si>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</si>
  <si>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</si>
  <si>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</si>
  <si>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</si>
  <si>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</si>
  <si>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</si>
  <si>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</si>
  <si>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</si>
  <si>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</si>
  <si>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</si>
  <si>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</si>
  <si>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</si>
  <si>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</si>
  <si>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</si>
  <si>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</si>
  <si>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</si>
  <si>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</si>
  <si>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</si>
  <si>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</si>
  <si>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</si>
  <si>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</si>
  <si>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</si>
  <si>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</si>
  <si>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</si>
  <si>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</si>
  <si>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</si>
  <si>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</si>
  <si>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</si>
  <si>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</si>
  <si>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</si>
  <si>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</si>
  <si>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</si>
  <si>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</si>
  <si>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</si>
  <si>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</si>
  <si>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</si>
  <si>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</si>
  <si>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</si>
  <si>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</si>
  <si>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</si>
  <si>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</si>
  <si>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</si>
  <si>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</si>
  <si>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</si>
  <si>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</si>
  <si>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</si>
  <si>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</si>
  <si>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</si>
  <si>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</si>
  <si>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</si>
  <si>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</si>
  <si>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</si>
  <si>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</si>
  <si>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</si>
  <si>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</si>
  <si>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</si>
  <si>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</si>
  <si>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</si>
  <si>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</si>
  <si>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</si>
  <si>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</si>
  <si>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</si>
  <si>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</si>
  <si>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</si>
  <si>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</si>
  <si>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</si>
  <si>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</si>
  <si>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</si>
  <si>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</si>
  <si>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</si>
  <si>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</si>
  <si>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</si>
  <si>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</si>
  <si>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</si>
  <si>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</si>
  <si>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</si>
  <si>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</si>
  <si>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</si>
  <si>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</si>
  <si>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</si>
  <si>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</si>
  <si>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</si>
  <si>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</si>
  <si>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</si>
  <si>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</si>
  <si>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</si>
  <si>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</si>
  <si>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</si>
  <si>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</si>
  <si>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</si>
  <si>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</si>
  <si>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</si>
  <si>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</si>
  <si>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</si>
  <si>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</si>
  <si>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</si>
  <si>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</si>
  <si>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</si>
  <si>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</si>
  <si>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</si>
  <si>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</si>
  <si>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</si>
  <si>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</si>
  <si>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</si>
  <si>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</si>
  <si>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</si>
  <si>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</si>
  <si>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</si>
  <si>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</si>
  <si>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</si>
  <si>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</si>
  <si>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</si>
  <si>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</si>
  <si>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</si>
  <si>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</si>
  <si>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</si>
  <si>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</si>
  <si>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</si>
  <si>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</si>
  <si>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</si>
  <si>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</si>
  <si>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</si>
  <si>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</si>
  <si>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</si>
  <si>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</si>
  <si>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</si>
  <si>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</si>
  <si>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</si>
  <si>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</si>
  <si>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</si>
  <si>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</si>
  <si>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</si>
  <si>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</si>
  <si>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</si>
  <si>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</si>
  <si>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</si>
  <si>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</si>
  <si>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</si>
  <si>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</si>
  <si>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</si>
  <si>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</si>
  <si>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</si>
  <si>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</si>
  <si>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</si>
  <si>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</si>
  <si>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</si>
  <si>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</si>
  <si>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</si>
  <si>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</si>
  <si>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</si>
  <si>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</si>
  <si>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</si>
  <si>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</si>
  <si>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</si>
  <si>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</si>
  <si>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</si>
  <si>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</si>
  <si>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</si>
  <si>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</si>
  <si>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</si>
  <si>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</si>
  <si>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</si>
  <si>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</si>
  <si>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</si>
  <si>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</si>
  <si>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</si>
  <si>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</si>
  <si>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</si>
  <si>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</si>
  <si>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</si>
  <si>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</si>
  <si>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</si>
  <si>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</si>
  <si>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</si>
  <si>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</si>
  <si>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</si>
  <si>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</si>
  <si>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</si>
  <si>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</si>
  <si>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</si>
  <si>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</si>
  <si>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</si>
  <si>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</si>
  <si>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</si>
  <si>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</si>
  <si>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</si>
  <si>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</si>
  <si>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</si>
  <si>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</si>
  <si>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</si>
  <si>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</si>
  <si>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</si>
  <si>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</si>
  <si>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</si>
  <si>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</si>
  <si>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</si>
  <si>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</si>
  <si>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</si>
  <si>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</si>
  <si>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</si>
  <si>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</si>
  <si>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</si>
  <si>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</si>
  <si>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</si>
  <si>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</si>
  <si>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</si>
  <si>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</si>
  <si>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</si>
  <si>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</si>
  <si>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</si>
  <si>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</si>
  <si>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</si>
  <si>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</si>
  <si>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</si>
  <si>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</si>
  <si>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</si>
  <si>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</si>
  <si>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</si>
  <si>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</si>
  <si>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</si>
  <si>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</si>
  <si>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</si>
  <si>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</si>
  <si>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</si>
  <si>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</si>
  <si>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</si>
  <si>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</si>
  <si>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</si>
  <si>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</si>
  <si>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</si>
  <si>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</si>
  <si>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</si>
  <si>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</si>
  <si>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</si>
  <si>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</si>
  <si>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</si>
  <si>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</si>
  <si>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</si>
  <si>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</si>
  <si>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</si>
  <si>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</si>
  <si>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</si>
  <si>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</si>
  <si>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</si>
  <si>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</si>
  <si>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</si>
  <si>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</si>
  <si>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</si>
  <si>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</si>
  <si>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</si>
  <si>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</si>
  <si>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</si>
  <si>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</si>
  <si>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</si>
  <si>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</si>
  <si>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</si>
  <si>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</si>
  <si>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</si>
  <si>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</si>
  <si>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</si>
  <si>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</si>
  <si>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</si>
  <si>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</si>
  <si>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</si>
  <si>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</si>
  <si>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</si>
  <si>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</si>
  <si>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</si>
  <si>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</si>
  <si>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</si>
  <si>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</si>
  <si>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</si>
  <si>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</si>
  <si>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</si>
  <si>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</si>
  <si>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</si>
  <si>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</si>
  <si>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</si>
  <si>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</si>
  <si>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</si>
  <si>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</si>
  <si>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</si>
  <si>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</si>
  <si>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</si>
  <si>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</si>
  <si>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</si>
  <si>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</si>
  <si>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</si>
  <si>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</si>
  <si>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</si>
  <si>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</si>
  <si>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</si>
  <si>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</si>
  <si>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</si>
  <si>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</si>
  <si>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</si>
  <si>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</si>
  <si>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</si>
  <si>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</si>
  <si>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</si>
  <si>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</si>
  <si>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</si>
  <si>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</si>
  <si>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</si>
  <si>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</si>
  <si>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</si>
  <si>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</si>
  <si>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</si>
  <si>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</si>
  <si>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</si>
  <si>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</si>
  <si>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</si>
  <si>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</si>
  <si>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</si>
  <si>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</si>
  <si>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</si>
  <si>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</si>
  <si>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</si>
  <si>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</si>
  <si>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</si>
  <si>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</si>
  <si>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</si>
  <si>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</si>
  <si>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</si>
  <si>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</si>
  <si>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</si>
  <si>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</si>
  <si>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</si>
  <si>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</si>
  <si>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</si>
  <si>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</si>
  <si>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</si>
  <si>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</si>
  <si>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</si>
  <si>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</si>
  <si>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</si>
  <si>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</si>
  <si>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</si>
  <si>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</si>
  <si>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</si>
  <si>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</si>
  <si>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</si>
  <si>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</si>
  <si>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</si>
  <si>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</si>
  <si>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</si>
  <si>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</si>
  <si>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</si>
  <si>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</si>
  <si>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</si>
  <si>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</si>
  <si>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</si>
  <si>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</si>
  <si>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</si>
  <si>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</si>
  <si>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</si>
  <si>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</si>
  <si>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</si>
  <si>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</si>
  <si>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</si>
  <si>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</si>
  <si>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</si>
  <si>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</si>
  <si>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</si>
  <si>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</si>
  <si>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</si>
  <si>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</si>
  <si>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</si>
  <si>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</si>
  <si>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</si>
  <si>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</si>
  <si>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</si>
  <si>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</si>
  <si>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</si>
  <si>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</si>
  <si>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</si>
  <si>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</si>
  <si>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</si>
  <si>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</si>
  <si>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</si>
  <si>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</si>
  <si>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</si>
  <si>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</si>
  <si>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</si>
  <si>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</si>
  <si>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</si>
  <si>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</si>
  <si>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</si>
  <si>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</si>
  <si>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</si>
  <si>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</si>
  <si>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</si>
  <si>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</si>
  <si>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</si>
  <si>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</si>
  <si>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</si>
  <si>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</si>
  <si>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</si>
  <si>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</si>
  <si>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</si>
  <si>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</si>
  <si>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</si>
  <si>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</si>
  <si>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</si>
  <si>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</si>
  <si>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</si>
  <si>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</si>
  <si>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</si>
  <si>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</si>
  <si>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</si>
  <si>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</si>
  <si>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</si>
  <si>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</si>
  <si>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</si>
  <si>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</si>
  <si>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</si>
  <si>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</si>
  <si>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</si>
  <si>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</si>
  <si>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</si>
  <si>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</si>
  <si>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</si>
  <si>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</si>
  <si>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</si>
  <si>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</si>
  <si>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</si>
  <si>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</si>
  <si>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</si>
  <si>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</si>
  <si>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</si>
  <si>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</si>
  <si>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</si>
  <si>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</si>
  <si>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</si>
  <si>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</si>
  <si>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</si>
  <si>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</si>
  <si>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</si>
  <si>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</si>
  <si>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</si>
  <si>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</si>
  <si>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</si>
  <si>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</si>
  <si>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</si>
  <si>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</si>
  <si>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</si>
  <si>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</si>
  <si>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</si>
  <si>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</si>
  <si>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</si>
  <si>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</si>
  <si>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</si>
  <si>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</si>
  <si>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</si>
  <si>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</si>
  <si>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</si>
  <si>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</si>
  <si>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</si>
  <si>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</si>
  <si>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</si>
  <si>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</si>
  <si>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</si>
  <si>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</si>
  <si>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</si>
  <si>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</si>
  <si>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</si>
  <si>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</si>
  <si>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</si>
  <si>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</si>
  <si>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</si>
  <si>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</si>
  <si>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</si>
  <si>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</si>
  <si>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</si>
  <si>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</si>
  <si>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</si>
  <si>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</si>
  <si>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</si>
  <si>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</si>
  <si>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</si>
  <si>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</si>
  <si>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</si>
  <si>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</si>
  <si>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</si>
  <si>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</si>
  <si>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</si>
  <si>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</si>
  <si>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</si>
  <si>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</si>
  <si>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</si>
  <si>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</si>
  <si>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</si>
  <si>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</si>
  <si>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</si>
  <si>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</si>
  <si>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</si>
  <si>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</si>
  <si>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</si>
  <si>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</si>
  <si>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</si>
  <si>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</si>
  <si>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</si>
  <si>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</si>
  <si>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</si>
  <si>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</si>
  <si>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</si>
  <si>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</si>
  <si>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</si>
  <si>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</si>
  <si>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</si>
  <si>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</si>
  <si>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</si>
  <si>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</si>
  <si>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</si>
  <si>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</si>
  <si>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</si>
  <si>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</si>
  <si>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</si>
  <si>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</si>
  <si>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</si>
  <si>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</si>
  <si>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</si>
  <si>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</si>
  <si>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</si>
  <si>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</si>
  <si>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</si>
  <si>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</si>
  <si>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</si>
  <si>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</si>
  <si>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</si>
  <si>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</si>
  <si>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</si>
  <si>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</si>
  <si>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</si>
  <si>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</si>
  <si>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</si>
  <si>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</si>
  <si>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</si>
  <si>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</si>
  <si>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</si>
  <si>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</si>
  <si>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</si>
  <si>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</si>
  <si>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</si>
  <si>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</si>
  <si>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</si>
  <si>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</si>
  <si>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</si>
  <si>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</si>
  <si>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</si>
  <si>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</si>
  <si>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</si>
  <si>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</si>
  <si>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</si>
  <si>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</si>
  <si>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</si>
  <si>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</si>
  <si>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</si>
  <si>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</si>
  <si>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</si>
  <si>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</si>
  <si>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</si>
  <si>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</si>
  <si>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</si>
  <si>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</si>
  <si>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</si>
  <si>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</si>
  <si>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</si>
  <si>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</si>
  <si>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</si>
  <si>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</si>
  <si>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</si>
  <si>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</si>
  <si>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</si>
  <si>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</si>
  <si>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</si>
  <si>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</si>
  <si>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</si>
  <si>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</si>
  <si>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</si>
  <si>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</si>
  <si>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</si>
  <si>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</si>
  <si>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</si>
  <si>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</si>
  <si>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</si>
  <si>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</si>
  <si>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</si>
  <si>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</si>
  <si>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</si>
  <si>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</si>
  <si>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</si>
  <si>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</si>
  <si>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</si>
  <si>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</si>
  <si>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</si>
  <si>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</si>
  <si>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</si>
  <si>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</si>
  <si>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</si>
  <si>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</si>
  <si>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</si>
  <si>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</si>
  <si>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</si>
  <si>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</si>
  <si>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</si>
  <si>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</si>
  <si>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</si>
  <si>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</si>
  <si>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</si>
  <si>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</si>
  <si>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</si>
  <si>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</si>
  <si>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</si>
  <si>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</si>
  <si>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</si>
  <si>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</si>
  <si>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</si>
  <si>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</si>
  <si>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</si>
  <si>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</si>
  <si>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</si>
  <si>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</si>
  <si>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</si>
  <si>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</si>
  <si>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</si>
  <si>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</si>
  <si>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</si>
  <si>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</si>
  <si>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</si>
  <si>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</si>
  <si>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</si>
  <si>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</si>
  <si>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</si>
  <si>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</si>
  <si>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</si>
  <si>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</si>
  <si>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</si>
  <si>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</si>
  <si>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</si>
  <si>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</si>
  <si>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</si>
  <si>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</si>
  <si>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</si>
  <si>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</si>
  <si>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</si>
  <si>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</si>
  <si>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</si>
  <si>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</si>
  <si>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</si>
  <si>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</si>
  <si>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</si>
  <si>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</si>
  <si>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</si>
  <si>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</si>
  <si>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</si>
  <si>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</si>
  <si>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</si>
  <si>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</si>
  <si>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</si>
  <si>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</si>
  <si>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</si>
  <si>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</si>
  <si>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</si>
  <si>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</si>
  <si>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</si>
  <si>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</si>
  <si>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</si>
  <si>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</si>
  <si>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</si>
  <si>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</si>
  <si>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</si>
  <si>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</si>
  <si>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</si>
  <si>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</si>
  <si>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</si>
  <si>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</si>
  <si>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</si>
  <si>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</si>
  <si>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</si>
  <si>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</si>
  <si>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</si>
  <si>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</si>
  <si>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</si>
  <si>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</si>
  <si>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</si>
  <si>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</si>
  <si>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</si>
  <si>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</si>
  <si>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</si>
  <si>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</si>
  <si>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</si>
  <si>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</si>
  <si>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</si>
  <si>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</si>
  <si>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</si>
  <si>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</si>
  <si>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</si>
  <si>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</si>
  <si>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</si>
  <si>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</si>
  <si>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</si>
  <si>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</si>
  <si>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</si>
  <si>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</si>
  <si>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</si>
  <si>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</si>
  <si>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</si>
  <si>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</si>
  <si>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</si>
  <si>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</si>
  <si>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</si>
  <si>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</si>
  <si>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</si>
  <si>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</si>
  <si>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</si>
  <si>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</si>
  <si>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</si>
  <si>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</si>
  <si>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</si>
  <si>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</si>
  <si>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</si>
  <si>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</si>
  <si>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</si>
  <si>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</si>
  <si>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</si>
  <si>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</si>
  <si>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</si>
  <si>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</si>
  <si>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</si>
  <si>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</si>
  <si>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</si>
  <si>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</si>
  <si>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</si>
  <si>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</si>
  <si>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</si>
  <si>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</si>
  <si>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</si>
  <si>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</si>
  <si>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</si>
  <si>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</si>
  <si>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</si>
  <si>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</si>
  <si>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</si>
  <si>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</si>
  <si>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</si>
  <si>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</si>
  <si>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</si>
  <si>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</si>
  <si>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</si>
  <si>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</si>
  <si>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</si>
  <si>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</si>
  <si>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</si>
  <si>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</si>
  <si>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</si>
  <si>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</si>
  <si>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</si>
  <si>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</si>
  <si>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</si>
  <si>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</si>
  <si>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</si>
  <si>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</si>
  <si>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</si>
  <si>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</si>
  <si>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</si>
  <si>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</si>
  <si>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</si>
  <si>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</si>
  <si>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</si>
  <si>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</si>
  <si>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</si>
  <si>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</si>
  <si>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</si>
  <si>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</si>
  <si>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</si>
  <si>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</si>
  <si>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</si>
  <si>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</si>
  <si>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</si>
  <si>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</si>
  <si>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</si>
  <si>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</si>
  <si>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</si>
  <si>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</si>
  <si>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</si>
  <si>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</si>
  <si>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</si>
  <si>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</si>
  <si>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</si>
  <si>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</si>
  <si>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</si>
  <si>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</si>
  <si>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</si>
  <si>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</si>
  <si>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</si>
  <si>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</si>
  <si>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</si>
  <si>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</si>
  <si>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</si>
  <si>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</si>
  <si>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</si>
  <si>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</si>
  <si>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</si>
  <si>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</si>
  <si>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</si>
  <si>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</si>
  <si>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</si>
  <si>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</si>
  <si>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</si>
  <si>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</si>
  <si>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</si>
  <si>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</si>
  <si>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</si>
  <si>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</si>
  <si>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</si>
  <si>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</si>
  <si>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</si>
  <si>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</si>
  <si>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</si>
  <si>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</si>
  <si>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</si>
  <si>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</si>
  <si>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</si>
  <si>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</si>
  <si>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</si>
  <si>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</si>
  <si>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</si>
  <si>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</si>
  <si>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</si>
  <si>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</si>
  <si>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</si>
  <si>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</si>
  <si>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</si>
  <si>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</si>
  <si>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</si>
  <si>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</si>
  <si>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</si>
  <si>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</si>
  <si>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</si>
  <si>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</si>
  <si>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</si>
  <si>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</si>
  <si>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</si>
  <si>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</si>
  <si>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</si>
  <si>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</si>
  <si>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</si>
  <si>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</si>
  <si>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</si>
  <si>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</si>
  <si>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</si>
  <si>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</si>
  <si>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</si>
  <si>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</si>
  <si>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</si>
  <si>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</si>
  <si>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</si>
  <si>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</si>
  <si>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</si>
  <si>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</si>
  <si>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</si>
  <si>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</si>
  <si>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</si>
  <si>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</si>
  <si>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</si>
  <si>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</si>
  <si>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</si>
  <si>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</si>
  <si>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</si>
  <si>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</si>
  <si>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</si>
  <si>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</si>
  <si>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</si>
  <si>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</si>
  <si>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</si>
  <si>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</si>
  <si>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</si>
  <si>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</si>
  <si>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</si>
  <si>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</si>
  <si>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</si>
  <si>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</si>
  <si>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</si>
  <si>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</si>
  <si>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</si>
  <si>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</si>
  <si>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</si>
  <si>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</si>
  <si>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</si>
  <si>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</si>
  <si>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</si>
  <si>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</si>
  <si>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</si>
  <si>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</si>
  <si>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</si>
  <si>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</si>
  <si>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</si>
  <si>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</si>
  <si>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</si>
  <si>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</si>
  <si>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</si>
  <si>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</si>
  <si>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</si>
  <si>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</si>
  <si>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</si>
  <si>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</si>
  <si>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</si>
  <si>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</si>
  <si>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</si>
  <si>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</si>
  <si>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</si>
  <si>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</si>
  <si>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</si>
  <si>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</si>
  <si>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</si>
  <si>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</si>
  <si>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</si>
  <si>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</si>
  <si>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</si>
  <si>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</si>
  <si>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</si>
  <si>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</si>
  <si>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</si>
  <si>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</si>
  <si>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</si>
  <si>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</si>
  <si>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</si>
  <si>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</si>
  <si>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</si>
  <si>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</si>
  <si>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</si>
  <si>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</si>
  <si>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</si>
  <si>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</si>
  <si>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</si>
  <si>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</si>
  <si>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</si>
  <si>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</si>
  <si>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</si>
  <si>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</si>
  <si>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</si>
  <si>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</si>
  <si>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</si>
  <si>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</si>
  <si>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</si>
  <si>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</si>
  <si>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</si>
  <si>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</si>
  <si>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</si>
  <si>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</si>
  <si>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</si>
  <si>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</si>
  <si>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</si>
  <si>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</si>
  <si>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</si>
  <si>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</si>
  <si>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</si>
  <si>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</si>
  <si>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</si>
  <si>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</si>
  <si>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</si>
  <si>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</si>
  <si>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</si>
  <si>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</si>
  <si>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</si>
  <si>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</si>
  <si>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</si>
  <si>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</si>
  <si>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</si>
  <si>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</si>
  <si>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</si>
  <si>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</si>
  <si>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</si>
  <si>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</si>
  <si>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</si>
  <si>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</si>
  <si>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</si>
  <si>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</si>
  <si>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</si>
  <si>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</si>
  <si>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</si>
  <si>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</si>
  <si>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</si>
  <si>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</si>
  <si>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</si>
  <si>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</si>
  <si>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</si>
  <si>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</si>
  <si>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</si>
  <si>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</si>
  <si>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</si>
  <si>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</si>
  <si>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</si>
  <si>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</si>
  <si>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</si>
  <si>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</si>
  <si>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</si>
  <si>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</si>
  <si>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</si>
  <si>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</si>
  <si>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</si>
  <si>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</si>
  <si>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</si>
  <si>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</si>
  <si>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</si>
  <si>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</si>
  <si>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</si>
  <si>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</si>
  <si>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</si>
  <si>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</si>
  <si>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</si>
  <si>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</si>
  <si>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</si>
  <si>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</si>
  <si>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</si>
  <si>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</si>
  <si>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</si>
  <si>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</si>
  <si>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</si>
  <si>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</si>
  <si>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</si>
  <si>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</si>
  <si>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</si>
  <si>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</si>
  <si>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</si>
  <si>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</si>
  <si>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</si>
  <si>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</si>
  <si>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</si>
  <si>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</si>
  <si>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</si>
  <si>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</si>
  <si>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</si>
  <si>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</si>
  <si>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</si>
  <si>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</si>
  <si>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</si>
  <si>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</si>
  <si>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</si>
  <si>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</si>
  <si>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</si>
  <si>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</si>
  <si>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</si>
  <si>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</si>
  <si>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</si>
  <si>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</si>
  <si>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</si>
  <si>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</si>
  <si>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</si>
  <si>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</si>
  <si>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</si>
  <si>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</si>
  <si>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</si>
  <si>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</si>
  <si>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</si>
  <si>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</si>
  <si>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</si>
  <si>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</si>
  <si>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</si>
  <si>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</si>
  <si>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</si>
  <si>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</si>
  <si>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</si>
  <si>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</si>
  <si>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</si>
  <si>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</si>
  <si>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</si>
  <si>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</si>
  <si>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</si>
  <si>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</si>
  <si>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</si>
  <si>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</si>
  <si>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</si>
  <si>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</si>
  <si>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</si>
  <si>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</si>
  <si>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</si>
  <si>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</si>
  <si>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</si>
  <si>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</si>
  <si>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</si>
  <si>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</si>
  <si>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</si>
  <si>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</si>
  <si>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</si>
  <si>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</si>
  <si>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</si>
  <si>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</si>
  <si>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</si>
  <si>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</si>
  <si>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</si>
  <si>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</si>
  <si>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</si>
  <si>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</si>
  <si>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</si>
  <si>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</si>
  <si>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</si>
  <si>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</si>
  <si>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</si>
  <si>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</si>
  <si>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</si>
  <si>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</si>
  <si>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</si>
  <si>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</si>
  <si>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</si>
  <si>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</si>
  <si>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</si>
  <si>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</si>
  <si>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</si>
  <si>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</si>
  <si>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</si>
  <si>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</si>
  <si>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</si>
  <si>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</si>
  <si>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</si>
  <si>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</si>
  <si>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</si>
  <si>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</si>
  <si>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</si>
  <si>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</si>
  <si>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</si>
  <si>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</si>
  <si>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</si>
  <si>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</si>
  <si>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</si>
  <si>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</si>
  <si>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</si>
  <si>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</si>
  <si>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</si>
  <si>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</si>
  <si>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</si>
  <si>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</si>
  <si>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</si>
  <si>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</si>
  <si>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</si>
  <si>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</si>
  <si>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</si>
  <si>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</si>
  <si>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</si>
  <si>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</si>
  <si>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</si>
  <si>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</si>
  <si>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</si>
  <si>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</si>
  <si>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</si>
  <si>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</si>
  <si>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</si>
  <si>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</si>
  <si>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</si>
  <si>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</si>
  <si>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</si>
  <si>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</si>
  <si>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</si>
  <si>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</si>
  <si>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</si>
  <si>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</si>
  <si>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</si>
  <si>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</si>
  <si>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</si>
  <si>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</si>
  <si>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</si>
  <si>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</si>
  <si>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</si>
  <si>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</si>
  <si>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</si>
  <si>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</si>
  <si>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</si>
  <si>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</si>
  <si>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</si>
  <si>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</si>
  <si>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</si>
  <si>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</si>
  <si>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</si>
  <si>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</si>
  <si>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</si>
  <si>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</si>
  <si>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</si>
  <si>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</si>
  <si>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</si>
  <si>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</si>
  <si>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</si>
  <si>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</si>
  <si>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</si>
  <si>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</si>
  <si>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</si>
  <si>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</si>
  <si>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</si>
  <si>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</si>
  <si>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</si>
  <si>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</si>
  <si>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</si>
  <si>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</si>
  <si>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</si>
  <si>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</si>
  <si>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</si>
  <si>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</si>
  <si>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</si>
  <si>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</si>
  <si>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</si>
  <si>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</si>
  <si>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</si>
  <si>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</si>
  <si>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</si>
  <si>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</si>
  <si>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</si>
  <si>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</si>
  <si>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</si>
  <si>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</si>
  <si>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</si>
  <si>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</si>
  <si>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</si>
  <si>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</si>
  <si>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</si>
  <si>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</si>
  <si>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</si>
  <si>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</si>
  <si>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</si>
  <si>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</si>
  <si>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</si>
  <si>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</si>
  <si>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</si>
  <si>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</si>
  <si>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</si>
  <si>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</si>
  <si>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</si>
  <si>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</si>
  <si>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</si>
  <si>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</si>
  <si>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</si>
  <si>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</si>
  <si>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</si>
  <si>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</si>
  <si>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</si>
  <si>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</si>
  <si>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</si>
  <si>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</si>
  <si>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</si>
  <si>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</si>
  <si>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</si>
  <si>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</si>
  <si>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</si>
  <si>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</si>
  <si>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</si>
  <si>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</si>
  <si>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</si>
  <si>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</si>
  <si>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</si>
  <si>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</si>
  <si>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</si>
  <si>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</si>
  <si>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</si>
  <si>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</si>
  <si>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</si>
  <si>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</si>
  <si>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</si>
  <si>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</si>
  <si>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</si>
  <si>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</si>
  <si>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</si>
  <si>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</si>
  <si>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</si>
  <si>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</si>
  <si>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</si>
  <si>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</si>
  <si>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</si>
  <si>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</si>
  <si>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</si>
  <si>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</si>
  <si>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</si>
  <si>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</si>
  <si>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</si>
  <si>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</si>
  <si>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</si>
  <si>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</si>
  <si>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</si>
  <si>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</si>
  <si>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</si>
  <si>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</si>
  <si>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</si>
  <si>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</si>
  <si>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</si>
  <si>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</si>
  <si>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</si>
  <si>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</si>
  <si>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</si>
  <si>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</si>
  <si>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</si>
  <si>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</si>
  <si>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</si>
  <si>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</si>
  <si>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</si>
  <si>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</si>
  <si>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</si>
  <si>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</si>
  <si>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</si>
  <si>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</si>
  <si>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</si>
  <si>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</si>
  <si>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</si>
  <si>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</si>
  <si>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</si>
  <si>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</si>
  <si>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</si>
  <si>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</si>
  <si>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</si>
  <si>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</si>
  <si>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</si>
  <si>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</si>
  <si>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</si>
  <si>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</si>
  <si>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</si>
  <si>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</si>
  <si>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</si>
  <si>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</si>
  <si>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</si>
  <si>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</si>
  <si>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</si>
  <si>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</si>
  <si>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</si>
  <si>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</si>
  <si>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</si>
  <si>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</si>
  <si>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</si>
  <si>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</si>
  <si>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</si>
  <si>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</si>
  <si>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</si>
  <si>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</si>
  <si>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</si>
  <si>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</si>
  <si>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</si>
  <si>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</si>
  <si>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</si>
  <si>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</si>
  <si>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</si>
  <si>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</si>
  <si>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</si>
  <si>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</si>
  <si>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</si>
  <si>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</si>
  <si>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</si>
  <si>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</si>
  <si>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</si>
  <si>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</si>
  <si>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</si>
  <si>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</si>
  <si>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</si>
  <si>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</si>
  <si>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</si>
  <si>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</si>
  <si>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</si>
  <si>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</si>
  <si>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</si>
  <si>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</si>
  <si>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</si>
  <si>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</si>
  <si>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</si>
  <si>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</si>
  <si>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</si>
  <si>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</si>
  <si>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</si>
  <si>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</si>
  <si>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</si>
  <si>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</si>
  <si>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</si>
  <si>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</si>
  <si>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</si>
  <si>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</si>
  <si>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</si>
  <si>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</si>
  <si>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</si>
  <si>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</si>
  <si>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</si>
  <si>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</si>
  <si>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</si>
  <si>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</si>
  <si>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</si>
  <si>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</si>
  <si>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</si>
  <si>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</si>
  <si>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</si>
  <si>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</si>
  <si>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</si>
  <si>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</si>
  <si>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</si>
  <si>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</si>
  <si>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</si>
  <si>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</si>
  <si>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</si>
  <si>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</si>
  <si>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</si>
  <si>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</si>
  <si>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</si>
  <si>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</si>
  <si>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</si>
  <si>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</si>
  <si>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</si>
  <si>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</si>
  <si>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</si>
  <si>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</si>
  <si>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</si>
  <si>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</si>
  <si>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</si>
  <si>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</si>
  <si>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</si>
  <si>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</si>
  <si>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</si>
  <si>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</si>
  <si>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</si>
  <si>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</si>
  <si>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</si>
  <si>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</si>
  <si>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</si>
  <si>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</si>
  <si>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</si>
  <si>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</si>
  <si>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</si>
  <si>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</si>
  <si>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</si>
  <si>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</si>
  <si>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</si>
  <si>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</si>
  <si>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</si>
  <si>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</si>
  <si>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</si>
  <si>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</si>
  <si>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</si>
  <si>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</si>
  <si>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</si>
  <si>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</si>
  <si>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</si>
  <si>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</si>
  <si>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</si>
  <si>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</si>
  <si>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</si>
  <si>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</si>
  <si>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</si>
  <si>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</si>
  <si>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</si>
  <si>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</si>
  <si>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</si>
  <si>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</si>
  <si>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</si>
  <si>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</si>
  <si>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</si>
  <si>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</si>
  <si>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</si>
  <si>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</si>
  <si>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</si>
  <si>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</si>
  <si>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</si>
  <si>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</si>
  <si>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</si>
  <si>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</si>
  <si>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</si>
  <si>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</si>
  <si>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</si>
  <si>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</si>
  <si>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</si>
  <si>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</si>
  <si>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</si>
  <si>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</si>
  <si>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</si>
  <si>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</si>
  <si>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</si>
  <si>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</si>
  <si>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</si>
  <si>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</si>
  <si>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</si>
  <si>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</si>
  <si>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</si>
  <si>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</si>
  <si>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</si>
  <si>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</si>
  <si>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</si>
  <si>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</si>
  <si>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</si>
  <si>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</si>
  <si>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</si>
  <si>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</si>
  <si>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</si>
  <si>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</si>
  <si>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</si>
  <si>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</si>
  <si>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</si>
  <si>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</si>
  <si>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</si>
  <si>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</si>
  <si>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</si>
  <si>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</si>
  <si>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</si>
  <si>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</si>
  <si>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</si>
  <si>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</si>
  <si>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</si>
  <si>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</si>
  <si>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</si>
  <si>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</si>
  <si>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</si>
  <si>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</si>
  <si>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</si>
  <si>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</si>
  <si>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</si>
  <si>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</si>
  <si>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</si>
  <si>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</si>
  <si>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</si>
  <si>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</si>
  <si>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</si>
  <si>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</si>
  <si>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</si>
  <si>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</si>
  <si>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</si>
  <si>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</si>
  <si>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</si>
  <si>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</si>
  <si>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</si>
  <si>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</si>
  <si>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</si>
  <si>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</si>
  <si>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</si>
  <si>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</si>
  <si>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</si>
  <si>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</si>
  <si>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</si>
  <si>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</si>
  <si>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</si>
  <si>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</si>
  <si>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</si>
  <si>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</si>
  <si>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</si>
  <si>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</si>
  <si>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</si>
  <si>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</si>
  <si>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</si>
  <si>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</si>
  <si>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</si>
  <si>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</si>
  <si>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</si>
  <si>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</si>
  <si>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</si>
  <si>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</si>
  <si>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</si>
  <si>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</si>
  <si>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</si>
  <si>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</si>
  <si>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</si>
  <si>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</si>
  <si>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</si>
  <si>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</si>
  <si>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</si>
  <si>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</si>
  <si>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</si>
  <si>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</si>
  <si>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</si>
  <si>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</si>
  <si>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</si>
  <si>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</si>
  <si>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</si>
  <si>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</si>
  <si>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</si>
  <si>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</si>
  <si>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</si>
  <si>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</si>
  <si>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</si>
  <si>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</si>
  <si>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</si>
  <si>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</si>
  <si>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</si>
  <si>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</si>
  <si>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</si>
  <si>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</si>
  <si>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</si>
  <si>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</si>
  <si>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</si>
  <si>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</si>
  <si>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</si>
  <si>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</si>
  <si>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</si>
  <si>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</si>
  <si>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</si>
  <si>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</si>
  <si>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</si>
  <si>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</si>
  <si>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</si>
  <si>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</si>
  <si>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</si>
  <si>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</si>
  <si>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</si>
  <si>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</si>
  <si>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</si>
  <si>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</si>
  <si>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</si>
  <si>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</si>
  <si>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</si>
  <si>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</si>
  <si>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</si>
  <si>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</si>
  <si>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</si>
  <si>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</si>
  <si>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</si>
  <si>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</si>
  <si>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</si>
  <si>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</si>
  <si>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</si>
  <si>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</si>
  <si>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</si>
  <si>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</si>
  <si>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</si>
  <si>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</si>
  <si>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</si>
  <si>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</si>
  <si>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</si>
  <si>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</si>
  <si>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</si>
  <si>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</si>
  <si>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</si>
  <si>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</si>
  <si>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</si>
  <si>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</si>
  <si>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</si>
  <si>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</si>
  <si>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</si>
  <si>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</si>
  <si>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</si>
  <si>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</si>
  <si>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</si>
  <si>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</si>
  <si>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</si>
  <si>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</si>
  <si>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</si>
  <si>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</si>
  <si>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</si>
  <si>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</si>
  <si>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</si>
  <si>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</si>
  <si>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</si>
  <si>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</si>
  <si>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</si>
  <si>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</si>
  <si>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</si>
  <si>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</si>
  <si>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</si>
  <si>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</si>
  <si>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</si>
  <si>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</si>
  <si>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</si>
  <si>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</si>
  <si>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</si>
  <si>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</si>
  <si>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</si>
  <si>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</si>
  <si>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</si>
  <si>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</si>
  <si>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</si>
  <si>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</si>
  <si>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</si>
  <si>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</si>
  <si>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</si>
  <si>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</si>
  <si>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</si>
  <si>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</si>
  <si>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</si>
  <si>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</si>
  <si>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</si>
  <si>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</si>
  <si>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</si>
  <si>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</si>
  <si>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</si>
  <si>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</si>
  <si>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</si>
  <si>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</si>
  <si>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</si>
  <si>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</si>
  <si>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</si>
  <si>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</si>
  <si>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</si>
  <si>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</si>
  <si>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</si>
  <si>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</si>
  <si>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</si>
  <si>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</si>
  <si>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</si>
  <si>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</si>
  <si>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</si>
  <si>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</si>
  <si>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</si>
  <si>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</si>
  <si>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</si>
  <si>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</si>
  <si>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</si>
  <si>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</si>
  <si>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</si>
  <si>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</si>
  <si>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</si>
  <si>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</si>
  <si>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</si>
  <si>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</si>
  <si>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</si>
  <si>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</si>
  <si>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</si>
  <si>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</si>
  <si>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</si>
  <si>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</si>
  <si>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</si>
  <si>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</si>
  <si>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</si>
  <si>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</si>
  <si>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</si>
  <si>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</si>
  <si>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</si>
  <si>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</si>
  <si>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</si>
  <si>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</si>
  <si>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</si>
  <si>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</si>
  <si>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</si>
  <si>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</si>
  <si>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</si>
  <si>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</si>
  <si>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</si>
  <si>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</si>
  <si>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</si>
  <si>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</si>
  <si>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</si>
  <si>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</si>
  <si>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</si>
  <si>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</si>
  <si>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</si>
  <si>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</si>
  <si>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</si>
  <si>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</si>
  <si>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</si>
  <si>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</si>
  <si>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</si>
  <si>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</si>
  <si>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</si>
  <si>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</si>
  <si>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</si>
  <si>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</si>
  <si>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</si>
  <si>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</si>
  <si>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</si>
  <si>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</si>
  <si>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</si>
  <si>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</si>
  <si>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</si>
  <si>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</si>
  <si>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</si>
  <si>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</si>
  <si>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</si>
  <si>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</si>
  <si>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</si>
  <si>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</si>
  <si>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</si>
  <si>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</si>
  <si>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</si>
  <si>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</si>
  <si>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</si>
  <si>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</si>
  <si>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</si>
  <si>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</si>
  <si>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</si>
  <si>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</si>
  <si>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</si>
  <si>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</si>
  <si>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</si>
  <si>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</si>
  <si>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</si>
  <si>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</si>
  <si>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</si>
  <si>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</si>
  <si>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</si>
  <si>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</si>
  <si>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</si>
  <si>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</si>
  <si>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</si>
  <si>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</si>
  <si>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</si>
  <si>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</si>
  <si>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</si>
  <si>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</si>
  <si>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</si>
  <si>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</si>
  <si>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</si>
  <si>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</si>
  <si>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</si>
  <si>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</si>
  <si>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</si>
  <si>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</si>
  <si>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</si>
  <si>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</si>
  <si>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</si>
  <si>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</si>
  <si>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</si>
  <si>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</si>
  <si>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</si>
  <si>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</si>
  <si>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</si>
  <si>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</si>
  <si>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</si>
  <si>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</si>
  <si>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</si>
  <si>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</si>
  <si>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</si>
  <si>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</si>
  <si>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</si>
  <si>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</si>
  <si>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</si>
  <si>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</si>
  <si>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</si>
  <si>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</si>
  <si>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</si>
  <si>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</si>
  <si>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</si>
  <si>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</si>
  <si>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</si>
  <si>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</si>
  <si>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</si>
  <si>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</si>
  <si>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</si>
  <si>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</si>
  <si>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</si>
  <si>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</si>
  <si>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</si>
  <si>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</si>
  <si>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</si>
  <si>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</si>
  <si>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</si>
  <si>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</si>
  <si>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</si>
  <si>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</si>
  <si>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</si>
  <si>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</si>
  <si>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</si>
  <si>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</si>
  <si>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</si>
  <si>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</si>
  <si>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</si>
  <si>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</si>
  <si>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</si>
  <si>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</si>
  <si>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</si>
  <si>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</si>
  <si>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</si>
  <si>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</si>
  <si>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</si>
  <si>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</si>
  <si>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</si>
  <si>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</si>
  <si>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</si>
  <si>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</si>
  <si>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</si>
  <si>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</si>
  <si>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</si>
  <si>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</si>
  <si>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</si>
  <si>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</si>
  <si>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</si>
  <si>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</si>
  <si>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</si>
  <si>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</si>
  <si>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</si>
  <si>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</si>
  <si>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</si>
  <si>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</si>
  <si>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</si>
  <si>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</si>
  <si>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</si>
  <si>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</si>
  <si>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</si>
  <si>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</si>
  <si>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</si>
  <si>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</si>
  <si>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</si>
  <si>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</si>
  <si>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</si>
  <si>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</si>
  <si>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</si>
  <si>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</si>
  <si>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</si>
  <si>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</si>
  <si>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</si>
  <si>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</si>
  <si>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</si>
  <si>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</si>
  <si>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</si>
  <si>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</si>
  <si>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</si>
  <si>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</si>
  <si>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</si>
  <si>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</si>
  <si>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</si>
  <si>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</si>
  <si>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</si>
  <si>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</si>
  <si>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</si>
  <si>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</si>
  <si>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</si>
  <si>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</si>
  <si>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</si>
  <si>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</si>
  <si>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</si>
  <si>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</si>
  <si>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</si>
  <si>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</si>
  <si>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</si>
  <si>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</si>
  <si>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</si>
  <si>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</si>
  <si>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</si>
  <si>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</si>
  <si>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</si>
  <si>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</si>
  <si>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</si>
  <si>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</si>
  <si>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</si>
  <si>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</si>
  <si>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</si>
  <si>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</si>
  <si>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</si>
  <si>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</si>
  <si>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</si>
  <si>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</si>
  <si>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</si>
  <si>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</si>
  <si>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</si>
  <si>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</si>
  <si>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</si>
  <si>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</si>
  <si>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</si>
  <si>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</si>
  <si>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</si>
  <si>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</si>
  <si>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</si>
  <si>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</si>
  <si>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</si>
  <si>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</si>
  <si>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</si>
  <si>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</si>
  <si>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</si>
  <si>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</si>
  <si>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</si>
  <si>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</si>
  <si>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</si>
  <si>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</si>
  <si>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</si>
  <si>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</si>
  <si>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</si>
  <si>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</si>
  <si>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</si>
  <si>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</si>
  <si>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</si>
  <si>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</si>
  <si>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</si>
  <si>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</si>
  <si>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</si>
  <si>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</si>
  <si>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</si>
  <si>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</si>
  <si>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</si>
  <si>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</si>
  <si>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</si>
  <si>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</si>
  <si>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</si>
  <si>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</si>
  <si>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</si>
  <si>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</si>
  <si>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</si>
  <si>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</si>
  <si>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</si>
  <si>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</si>
  <si>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</si>
  <si>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</si>
  <si>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</si>
  <si>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</si>
  <si>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</si>
  <si>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</si>
  <si>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</si>
  <si>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</si>
  <si>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</si>
  <si>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</si>
  <si>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</si>
  <si>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</si>
  <si>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</si>
  <si>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</si>
  <si>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</si>
  <si>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</si>
  <si>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</si>
  <si>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</si>
  <si>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</si>
  <si>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</si>
  <si>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</si>
  <si>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</si>
  <si>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</si>
  <si>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</si>
  <si>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</si>
  <si>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</si>
  <si>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</si>
  <si>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</si>
  <si>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</si>
  <si>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</si>
  <si>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</si>
  <si>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</si>
  <si>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</si>
  <si>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</si>
  <si>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</si>
  <si>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</si>
  <si>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</si>
  <si>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</si>
  <si>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</si>
  <si>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</si>
  <si>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</si>
  <si>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</si>
  <si>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</si>
  <si>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</si>
  <si>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</si>
  <si>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</si>
  <si>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</si>
  <si>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</si>
  <si>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</si>
  <si>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</si>
  <si>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</si>
  <si>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</si>
  <si>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</si>
  <si>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</si>
  <si>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</si>
  <si>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</si>
  <si>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</si>
  <si>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</si>
  <si>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</si>
  <si>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</si>
  <si>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</si>
  <si>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</si>
  <si>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</si>
  <si>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</si>
  <si>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</si>
  <si>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</si>
  <si>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</si>
  <si>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</si>
  <si>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</si>
  <si>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</si>
  <si>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</si>
  <si>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</si>
  <si>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</si>
  <si>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</si>
  <si>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</si>
  <si>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</si>
  <si>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</si>
  <si>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</si>
  <si>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</si>
  <si>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</si>
  <si>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</si>
  <si>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</si>
  <si>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</si>
  <si>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</si>
  <si>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</si>
  <si>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</si>
  <si>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</si>
  <si>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</si>
  <si>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</si>
  <si>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</si>
  <si>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</si>
  <si>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</si>
  <si>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</si>
  <si>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</si>
  <si>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</si>
  <si>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</si>
  <si>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</si>
  <si>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</si>
  <si>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</si>
  <si>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</si>
  <si>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</si>
  <si>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</si>
  <si>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</si>
  <si>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</si>
  <si>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</si>
  <si>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</si>
  <si>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</si>
  <si>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</si>
  <si>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</si>
  <si>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</si>
  <si>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</si>
  <si>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</si>
  <si>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</si>
  <si>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</si>
  <si>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</si>
  <si>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</si>
  <si>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</si>
  <si>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</si>
  <si>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</si>
  <si>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</si>
  <si>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</si>
  <si>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</si>
  <si>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</si>
  <si>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</si>
  <si>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</si>
  <si>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</si>
  <si>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</si>
  <si>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</si>
  <si>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</si>
  <si>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</si>
  <si>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</si>
  <si>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</si>
  <si>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</si>
  <si>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</si>
  <si>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</si>
  <si>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</si>
  <si>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</si>
  <si>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</si>
  <si>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</si>
  <si>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</si>
  <si>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</si>
  <si>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</si>
  <si>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</si>
  <si>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</si>
  <si>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</si>
  <si>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</si>
  <si>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</si>
  <si>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</si>
  <si>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</si>
  <si>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</si>
  <si>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</si>
  <si>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</si>
  <si>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</si>
  <si>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</si>
  <si>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</si>
  <si>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</si>
  <si>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</si>
  <si>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</si>
  <si>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</si>
  <si>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</si>
  <si>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</si>
  <si>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</si>
  <si>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</si>
  <si>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</si>
  <si>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</si>
  <si>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</si>
  <si>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</si>
  <si>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</si>
  <si>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</si>
  <si>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</si>
  <si>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</si>
  <si>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</si>
  <si>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</si>
  <si>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</si>
  <si>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</si>
  <si>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</si>
  <si>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</si>
  <si>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</si>
  <si>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</si>
  <si>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</si>
  <si>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</si>
  <si>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</si>
  <si>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</si>
  <si>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</si>
  <si>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</si>
  <si>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</si>
  <si>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</si>
  <si>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</si>
  <si>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</si>
  <si>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</si>
  <si>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</si>
  <si>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</si>
  <si>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</si>
  <si>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</si>
  <si>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</si>
  <si>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</si>
  <si>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</si>
  <si>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</si>
  <si>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</si>
  <si>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</si>
  <si>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</si>
  <si>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</si>
  <si>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</si>
  <si>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</si>
  <si>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</si>
  <si>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</si>
  <si>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</si>
  <si>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</si>
  <si>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</si>
  <si>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</si>
  <si>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</si>
  <si>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</si>
  <si>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</si>
  <si>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</si>
  <si>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</si>
  <si>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</si>
  <si>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</si>
  <si>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</si>
  <si>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</si>
  <si>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</si>
  <si>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</si>
  <si>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</si>
  <si>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</si>
  <si>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</si>
  <si>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</si>
  <si>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</si>
  <si>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</si>
  <si>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</si>
  <si>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</si>
  <si>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</si>
  <si>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</si>
  <si>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</si>
  <si>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</si>
  <si>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</si>
  <si>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</si>
  <si>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</si>
  <si>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</si>
  <si>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</si>
  <si>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</si>
  <si>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</si>
  <si>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</si>
  <si>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</si>
  <si>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</si>
  <si>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</si>
  <si>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</si>
  <si>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</si>
  <si>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</si>
  <si>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</si>
  <si>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</si>
  <si>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</si>
  <si>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</si>
  <si>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</si>
  <si>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</si>
  <si>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</si>
  <si>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</si>
  <si>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</si>
  <si>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</si>
  <si>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</si>
  <si>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</si>
  <si>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</si>
  <si>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</si>
  <si>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</si>
  <si>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</si>
  <si>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</si>
  <si>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</si>
  <si>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</si>
  <si>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</si>
  <si>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</si>
  <si>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</si>
  <si>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</si>
  <si>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</si>
  <si>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</si>
  <si>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</si>
  <si>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</si>
  <si>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</si>
  <si>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</si>
  <si>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</si>
  <si>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</si>
  <si>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</si>
  <si>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</si>
  <si>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</si>
  <si>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</si>
  <si>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</si>
  <si>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</si>
  <si>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</si>
  <si>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</si>
  <si>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</si>
  <si>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</si>
  <si>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</si>
  <si>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</si>
  <si>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</si>
  <si>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</si>
  <si>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</si>
  <si>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</si>
  <si>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</si>
  <si>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</si>
  <si>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</si>
  <si>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</si>
  <si>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</si>
  <si>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</si>
  <si>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</si>
  <si>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</si>
  <si>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</si>
  <si>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</si>
  <si>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</si>
  <si>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</si>
  <si>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</si>
  <si>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</si>
  <si>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</si>
  <si>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</si>
  <si>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</si>
  <si>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</si>
  <si>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</si>
  <si>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</si>
  <si>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</si>
  <si>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</si>
  <si>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</si>
  <si>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</si>
  <si>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</si>
  <si>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</si>
  <si>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</si>
  <si>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</si>
  <si>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</si>
  <si>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</si>
  <si>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</si>
  <si>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</si>
  <si>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</si>
  <si>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</si>
  <si>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</si>
  <si>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</si>
  <si>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</si>
  <si>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</si>
  <si>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</si>
  <si>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</si>
  <si>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</si>
  <si>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</si>
  <si>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</si>
  <si>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</si>
  <si>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</si>
  <si>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</si>
  <si>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</si>
  <si>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</si>
  <si>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</si>
  <si>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</si>
  <si>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</si>
  <si>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</si>
  <si>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</si>
  <si>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</si>
  <si>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</si>
  <si>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</si>
  <si>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</si>
  <si>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</si>
  <si>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</si>
  <si>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</si>
  <si>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</si>
  <si>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</si>
  <si>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</si>
  <si>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</si>
  <si>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</si>
  <si>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</si>
  <si>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</si>
  <si>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</si>
  <si>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</si>
  <si>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</si>
  <si>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</si>
  <si>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</si>
  <si>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</si>
  <si>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</si>
  <si>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</si>
  <si>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</si>
  <si>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</si>
  <si>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</si>
  <si>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</si>
  <si>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</si>
  <si>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</si>
  <si>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</si>
  <si>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</si>
  <si>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</si>
  <si>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</si>
  <si>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</si>
  <si>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</si>
  <si>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</si>
  <si>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</si>
  <si>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</si>
  <si>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</si>
  <si>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</si>
  <si>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</si>
  <si>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</si>
  <si>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</si>
  <si>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</si>
  <si>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</si>
  <si>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</si>
  <si>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</si>
  <si>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</si>
  <si>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</si>
  <si>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</si>
  <si>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</si>
  <si>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</si>
  <si>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</si>
  <si>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</si>
  <si>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</si>
  <si>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</si>
  <si>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</si>
  <si>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</si>
  <si>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</si>
  <si>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</si>
  <si>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</si>
  <si>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</si>
  <si>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</si>
  <si>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</si>
  <si>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</si>
  <si>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</si>
  <si>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</si>
  <si>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</si>
  <si>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</si>
  <si>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</si>
  <si>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</si>
  <si>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</si>
  <si>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</si>
  <si>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</si>
  <si>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</si>
  <si>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</si>
  <si>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</si>
  <si>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</si>
  <si>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</si>
  <si>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</si>
  <si>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</si>
  <si>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</si>
  <si>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</si>
  <si>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</si>
  <si>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</si>
  <si>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</si>
  <si>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</si>
  <si>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</si>
  <si>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</si>
  <si>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</si>
  <si>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</si>
  <si>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</si>
  <si>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</si>
  <si>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</si>
  <si>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</si>
  <si>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</si>
  <si>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</si>
  <si>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</si>
  <si>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</si>
  <si>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</si>
  <si>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</si>
  <si>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</si>
  <si>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</si>
  <si>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</si>
  <si>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</si>
  <si>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</si>
  <si>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</si>
  <si>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</si>
  <si>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</si>
  <si>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</si>
  <si>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</si>
  <si>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</si>
  <si>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</si>
  <si>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</si>
  <si>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</si>
  <si>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</si>
  <si>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</si>
  <si>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</si>
  <si>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</si>
  <si>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</si>
  <si>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</si>
  <si>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</si>
  <si>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</si>
  <si>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</si>
  <si>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</si>
  <si>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</si>
  <si>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</si>
  <si>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</si>
  <si>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</si>
  <si>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</si>
  <si>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</si>
  <si>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</si>
  <si>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</si>
  <si>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</si>
  <si>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</si>
  <si>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</si>
  <si>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</si>
  <si>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</si>
  <si>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</si>
  <si>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</si>
  <si>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</si>
  <si>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</si>
  <si>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</si>
  <si>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</si>
  <si>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</si>
  <si>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</si>
  <si>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</si>
  <si>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</si>
  <si>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</si>
  <si>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</si>
  <si>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</si>
  <si>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</si>
  <si>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</si>
  <si>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</si>
  <si>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</si>
  <si>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</si>
  <si>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</si>
  <si>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</si>
  <si>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</si>
  <si>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</si>
  <si>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</si>
  <si>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</si>
  <si>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</si>
  <si>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</si>
  <si>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</si>
  <si>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</si>
  <si>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</si>
  <si>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</si>
  <si>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</si>
  <si>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</si>
  <si>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</si>
  <si>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</si>
  <si>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</si>
  <si>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</si>
  <si>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</si>
  <si>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</si>
  <si>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</si>
  <si>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</si>
  <si>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</si>
  <si>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</si>
  <si>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</si>
  <si>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</si>
  <si>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</si>
  <si>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</si>
  <si>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</si>
  <si>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</si>
  <si>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</si>
  <si>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</si>
  <si>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</si>
  <si>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</si>
  <si>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</si>
  <si>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</si>
  <si>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</si>
  <si>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</si>
  <si>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</si>
  <si>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</si>
  <si>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</si>
  <si>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</si>
  <si>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</si>
  <si>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</si>
  <si>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</si>
  <si>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</si>
  <si>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</si>
  <si>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</si>
  <si>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</si>
  <si>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</si>
  <si>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</si>
  <si>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</si>
  <si>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</si>
  <si>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</si>
  <si>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</si>
  <si>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</si>
  <si>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</si>
  <si>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</si>
  <si>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</si>
  <si>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</si>
  <si>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</si>
  <si>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</si>
  <si>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</si>
  <si>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</si>
  <si>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</si>
  <si>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</si>
  <si>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</si>
  <si>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</si>
  <si>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</si>
  <si>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</si>
  <si>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</si>
  <si>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</si>
  <si>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</si>
  <si>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</si>
  <si>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</si>
  <si>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</si>
  <si>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</si>
  <si>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</si>
  <si>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</si>
  <si>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</si>
  <si>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</si>
  <si>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</si>
  <si>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</si>
  <si>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</si>
  <si>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</si>
  <si>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</si>
  <si>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</si>
  <si>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</si>
  <si>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</si>
  <si>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</si>
  <si>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</si>
  <si>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</si>
  <si>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</si>
  <si>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</si>
  <si>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</si>
  <si>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</si>
  <si>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</si>
  <si>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</si>
  <si>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</si>
  <si>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</si>
  <si>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</si>
  <si>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</si>
  <si>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</si>
  <si>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</si>
  <si>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</si>
  <si>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</si>
  <si>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</si>
  <si>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</si>
  <si>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</si>
  <si>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</si>
  <si>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</si>
  <si>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</si>
  <si>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</si>
  <si>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</si>
  <si>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</si>
  <si>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</si>
  <si>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</si>
  <si>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</si>
  <si>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</si>
  <si>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</si>
  <si>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</si>
  <si>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</si>
  <si>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</si>
  <si>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</si>
  <si>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</si>
  <si>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</si>
  <si>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</si>
  <si>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</si>
  <si>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</si>
  <si>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</si>
  <si>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</si>
  <si>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</si>
  <si>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</si>
  <si>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</si>
  <si>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</si>
  <si>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</si>
  <si>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</si>
  <si>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</si>
  <si>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</si>
  <si>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</si>
  <si>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</si>
  <si>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</si>
  <si>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</si>
  <si>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</si>
  <si>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</si>
  <si>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</si>
  <si>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</si>
  <si>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</si>
  <si>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</si>
  <si>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</si>
  <si>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</si>
  <si>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</si>
  <si>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</si>
  <si>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</si>
  <si>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</si>
  <si>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</si>
  <si>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</si>
  <si>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</si>
  <si>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</si>
  <si>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</si>
  <si>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</si>
  <si>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</si>
  <si>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</si>
  <si>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</si>
  <si>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</si>
  <si>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</si>
  <si>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</si>
  <si>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</si>
  <si>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</si>
  <si>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</si>
  <si>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</si>
  <si>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</si>
  <si>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</si>
  <si>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</si>
  <si>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</si>
  <si>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</si>
  <si>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</si>
  <si>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</si>
  <si>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</si>
  <si>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</si>
  <si>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</si>
  <si>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</si>
  <si>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</si>
  <si>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</si>
  <si>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</si>
  <si>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</si>
  <si>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</si>
  <si>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</si>
  <si>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</si>
  <si>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</si>
  <si>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</si>
  <si>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</si>
  <si>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</si>
  <si>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</si>
  <si>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</si>
  <si>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</si>
  <si>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</si>
  <si>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</si>
  <si>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</si>
  <si>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</si>
  <si>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</si>
  <si>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</si>
  <si>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</si>
  <si>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</si>
  <si>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</si>
  <si>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</si>
  <si>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</si>
  <si>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</si>
  <si>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</si>
  <si>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</si>
  <si>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</si>
  <si>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</si>
  <si>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</si>
  <si>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</si>
  <si>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</si>
  <si>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</si>
  <si>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</si>
  <si>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</si>
  <si>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</si>
  <si>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</si>
  <si>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</si>
  <si>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</si>
  <si>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</si>
  <si>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</si>
  <si>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</si>
  <si>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</si>
  <si>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</si>
  <si>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</si>
  <si>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</si>
  <si>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</si>
  <si>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</si>
  <si>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</si>
  <si>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</si>
  <si>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</si>
  <si>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</si>
  <si>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</si>
  <si>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</si>
  <si>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</si>
  <si>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</si>
  <si>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</si>
  <si>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</si>
  <si>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</si>
  <si>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</si>
  <si>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</si>
  <si>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</si>
  <si>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</si>
  <si>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</si>
  <si>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</si>
  <si>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</si>
  <si>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</si>
  <si>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</si>
  <si>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</si>
  <si>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</si>
  <si>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</si>
  <si>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</si>
  <si>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</si>
  <si>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</si>
  <si>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</si>
  <si>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</si>
  <si>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</si>
  <si>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</si>
  <si>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</si>
  <si>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</si>
  <si>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</si>
  <si>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</si>
  <si>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</si>
  <si>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</si>
  <si>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</si>
  <si>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</si>
  <si>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</si>
  <si>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</si>
  <si>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</si>
  <si>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</si>
  <si>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</si>
  <si>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</si>
  <si>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</si>
  <si>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</si>
  <si>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</si>
  <si>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</si>
  <si>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</si>
  <si>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</si>
  <si>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</si>
  <si>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</si>
  <si>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</si>
  <si>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</si>
  <si>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</si>
  <si>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</si>
  <si>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</si>
  <si>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</si>
  <si>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</si>
  <si>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</si>
  <si>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</si>
  <si>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</si>
  <si>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</si>
  <si>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</si>
  <si>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</si>
  <si>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</si>
  <si>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</si>
  <si>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</si>
  <si>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</si>
  <si>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</si>
  <si>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</si>
  <si>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</si>
  <si>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</si>
  <si>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</si>
  <si>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</si>
  <si>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</si>
  <si>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</si>
  <si>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</si>
  <si>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</si>
  <si>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</si>
  <si>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</si>
  <si>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</si>
  <si>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</si>
  <si>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</si>
  <si>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</si>
  <si>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</si>
  <si>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</si>
  <si>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</si>
  <si>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</si>
  <si>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</si>
  <si>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</si>
  <si>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</si>
  <si>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</si>
  <si>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</si>
  <si>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</si>
  <si>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</si>
  <si>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</si>
  <si>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</si>
  <si>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</si>
  <si>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</si>
  <si>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</si>
  <si>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</si>
  <si>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</si>
  <si>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</si>
  <si>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</si>
  <si>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</si>
  <si>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</si>
  <si>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</si>
  <si>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</si>
  <si>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</si>
  <si>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</si>
  <si>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</si>
  <si>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</si>
  <si>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</si>
  <si>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</si>
  <si>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</si>
  <si>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</si>
  <si>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</si>
  <si>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</si>
  <si>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</si>
  <si>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</si>
  <si>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</si>
  <si>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</si>
  <si>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</si>
  <si>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</si>
  <si>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</si>
  <si>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</si>
  <si>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</si>
  <si>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</si>
  <si>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</si>
  <si>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</si>
  <si>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</si>
  <si>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</si>
  <si>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</si>
  <si>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</si>
  <si>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</si>
  <si>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</si>
  <si>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</si>
  <si>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</si>
  <si>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</si>
  <si>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</si>
  <si>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</si>
  <si>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</si>
  <si>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</si>
  <si>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</si>
  <si>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</si>
  <si>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</si>
  <si>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</si>
  <si>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</si>
  <si>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</si>
  <si>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</si>
  <si>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</si>
  <si>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</si>
  <si>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</si>
  <si>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</si>
  <si>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</si>
  <si>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</si>
  <si>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</si>
  <si>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</si>
  <si>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</si>
  <si>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</si>
  <si>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</si>
  <si>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</si>
  <si>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</si>
  <si>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</si>
  <si>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</si>
  <si>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</si>
  <si>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</si>
  <si>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</si>
  <si>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</si>
  <si>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</si>
  <si>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</si>
  <si>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</si>
  <si>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</si>
  <si>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</si>
  <si>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</si>
  <si>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</si>
  <si>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</si>
  <si>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</si>
  <si>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</si>
  <si>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</si>
  <si>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</si>
  <si>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</si>
  <si>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</si>
  <si>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</si>
  <si>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</si>
  <si>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</si>
  <si>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</si>
  <si>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</si>
  <si>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</si>
  <si>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</si>
  <si>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</si>
  <si>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</si>
  <si>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</si>
  <si>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</si>
  <si>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</si>
  <si>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</si>
  <si>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</si>
  <si>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</si>
  <si>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</si>
  <si>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</si>
  <si>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</si>
  <si>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</si>
  <si>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</si>
  <si>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</si>
  <si>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</si>
  <si>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</si>
  <si>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</si>
  <si>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</si>
  <si>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</si>
  <si>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</si>
  <si>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</si>
  <si>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</si>
  <si>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</si>
  <si>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</si>
  <si>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</si>
  <si>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</si>
  <si>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</si>
  <si>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</si>
  <si>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</si>
  <si>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</si>
  <si>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</si>
  <si>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</si>
  <si>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</si>
  <si>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</si>
  <si>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</si>
  <si>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</si>
  <si>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</si>
  <si>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</si>
  <si>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</si>
  <si>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</si>
  <si>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</si>
  <si>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</si>
  <si>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</si>
  <si>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</si>
  <si>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</si>
  <si>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</si>
  <si>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</si>
  <si>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</si>
  <si>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</si>
  <si>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</si>
  <si>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</si>
  <si>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</si>
  <si>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</si>
  <si>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</si>
  <si>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</si>
  <si>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</si>
  <si>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</si>
  <si>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</si>
  <si>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</si>
  <si>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</si>
  <si>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</si>
  <si>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</si>
  <si>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</si>
  <si>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</si>
  <si>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</si>
  <si>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</si>
  <si>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</si>
  <si>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</si>
  <si>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</si>
  <si>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</si>
  <si>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</si>
  <si>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</si>
  <si>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</si>
  <si>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</si>
  <si>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</si>
  <si>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</si>
  <si>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</si>
  <si>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</si>
  <si>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</si>
  <si>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</si>
  <si>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</si>
  <si>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</si>
  <si>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</si>
  <si>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</si>
  <si>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</si>
  <si>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</si>
  <si>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</si>
  <si>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</si>
  <si>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</si>
  <si>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</si>
  <si>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</si>
  <si>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</si>
  <si>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</si>
  <si>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</si>
  <si>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</si>
  <si>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</si>
  <si>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</si>
  <si>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</si>
  <si>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</si>
  <si>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</si>
  <si>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</si>
  <si>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</si>
  <si>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</si>
  <si>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</si>
  <si>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</si>
  <si>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</si>
  <si>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</si>
  <si>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</si>
  <si>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</si>
  <si>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</si>
  <si>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</si>
  <si>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</si>
  <si>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</si>
  <si>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</si>
  <si>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</si>
  <si>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</si>
  <si>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</si>
  <si>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</si>
  <si>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</si>
  <si>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</si>
  <si>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</si>
  <si>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</si>
  <si>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</si>
  <si>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</si>
  <si>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</si>
  <si>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</si>
  <si>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</si>
  <si>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</si>
  <si>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</si>
  <si>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</si>
  <si>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</si>
  <si>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</si>
  <si>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</si>
  <si>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</si>
  <si>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</si>
  <si>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</si>
  <si>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</si>
  <si>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</si>
  <si>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</si>
  <si>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</si>
  <si>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</si>
  <si>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</si>
  <si>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</si>
  <si>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</si>
  <si>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</si>
  <si>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</si>
  <si>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</si>
  <si>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</si>
  <si>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</si>
  <si>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</si>
  <si>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</si>
  <si>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</si>
  <si>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</si>
  <si>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</si>
  <si>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</si>
  <si>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</si>
  <si>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</si>
  <si>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</si>
  <si>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</si>
  <si>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</si>
  <si>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</si>
  <si>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</si>
  <si>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</si>
  <si>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</si>
  <si>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</si>
  <si>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</si>
  <si>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</si>
  <si>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</si>
  <si>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</si>
  <si>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</si>
  <si>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</si>
  <si>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</si>
  <si>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</si>
  <si>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</si>
  <si>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</si>
  <si>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</si>
  <si>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</si>
  <si>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</si>
  <si>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</si>
  <si>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</si>
  <si>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</si>
  <si>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</si>
  <si>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</si>
  <si>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</si>
  <si>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</si>
  <si>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</si>
  <si>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</si>
  <si>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</si>
  <si>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</si>
  <si>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</si>
  <si>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</si>
  <si>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</si>
  <si>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</si>
  <si>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</si>
  <si>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</si>
  <si>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</si>
  <si>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</si>
  <si>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</si>
  <si>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</si>
  <si>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</si>
  <si>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</si>
  <si>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</si>
  <si>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</si>
  <si>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</si>
  <si>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</si>
  <si>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</si>
  <si>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</si>
  <si>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</si>
  <si>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</si>
  <si>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</si>
  <si>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</si>
  <si>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</si>
  <si>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</si>
  <si>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</si>
  <si>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</si>
  <si>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</si>
  <si>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</si>
  <si>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</si>
  <si>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</si>
  <si>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</si>
  <si>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</si>
  <si>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</si>
  <si>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</si>
  <si>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</si>
  <si>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</si>
  <si>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</si>
  <si>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</si>
  <si>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</si>
  <si>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</si>
  <si>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</si>
  <si>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</si>
  <si>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</si>
  <si>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</si>
  <si>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</si>
  <si>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</si>
  <si>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</si>
  <si>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</si>
  <si>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</si>
  <si>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</si>
  <si>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</si>
  <si>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</si>
  <si>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</si>
  <si>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</si>
  <si>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</si>
  <si>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</si>
  <si>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</si>
  <si>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</si>
  <si>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</si>
  <si>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</si>
  <si>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</si>
  <si>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</si>
  <si>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</si>
  <si>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</si>
  <si>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</si>
  <si>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</si>
  <si>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</si>
  <si>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</si>
  <si>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</si>
  <si>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</si>
  <si>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</si>
  <si>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</si>
  <si>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</si>
  <si>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</si>
  <si>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</si>
  <si>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</si>
  <si>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</si>
  <si>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</si>
  <si>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</si>
  <si>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</si>
  <si>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</si>
  <si>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</si>
  <si>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</si>
  <si>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</si>
  <si>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</si>
  <si>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</si>
  <si>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</si>
  <si>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</si>
  <si>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</si>
  <si>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</si>
  <si>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</si>
  <si>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</si>
  <si>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</si>
  <si>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</si>
  <si>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</si>
  <si>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</si>
  <si>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</si>
  <si>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</si>
  <si>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</si>
  <si>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</si>
  <si>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</si>
  <si>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</si>
  <si>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</si>
  <si>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</si>
  <si>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</si>
  <si>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</si>
  <si>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</si>
  <si>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</si>
  <si>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</si>
  <si>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</si>
  <si>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</si>
  <si>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</si>
  <si>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</si>
  <si>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</si>
  <si>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</si>
  <si>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</si>
  <si>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</si>
  <si>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</si>
  <si>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</si>
  <si>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</si>
  <si>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</si>
  <si>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</si>
  <si>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</si>
  <si>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</si>
  <si>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</si>
  <si>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</si>
  <si>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</si>
  <si>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</si>
  <si>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</si>
  <si>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</si>
  <si>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</si>
  <si>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</si>
  <si>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</si>
  <si>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</si>
  <si>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</si>
  <si>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</si>
  <si>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</si>
  <si>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</si>
  <si>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</si>
  <si>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</si>
  <si>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</si>
  <si>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</si>
  <si>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</si>
  <si>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</si>
  <si>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</si>
  <si>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</si>
  <si>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</si>
  <si>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</si>
  <si>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</si>
  <si>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</si>
  <si>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</si>
  <si>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</si>
  <si>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</si>
  <si>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</si>
  <si>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</si>
  <si>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</si>
  <si>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</si>
  <si>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</si>
  <si>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</si>
  <si>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</si>
  <si>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</si>
  <si>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</si>
  <si>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</si>
  <si>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</si>
  <si>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</si>
  <si>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</si>
  <si>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</si>
  <si>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</si>
  <si>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</si>
  <si>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</si>
  <si>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</si>
  <si>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</si>
  <si>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</si>
  <si>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</si>
  <si>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</si>
  <si>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</si>
  <si>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</si>
  <si>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</si>
  <si>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</si>
  <si>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</si>
  <si>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</si>
  <si>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</si>
  <si>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</si>
  <si>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</si>
  <si>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</si>
  <si>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</si>
  <si>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</si>
  <si>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</si>
  <si>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</si>
  <si>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</si>
  <si>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</si>
  <si>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</si>
  <si>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</si>
  <si>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</si>
  <si>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</si>
  <si>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</si>
  <si>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</si>
  <si>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</si>
  <si>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</si>
  <si>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</si>
  <si>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</si>
  <si>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</si>
  <si>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</si>
  <si>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</si>
  <si>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</si>
  <si>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</si>
  <si>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</si>
  <si>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</si>
  <si>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</si>
  <si>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</si>
  <si>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</si>
  <si>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</si>
  <si>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</si>
  <si>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</si>
  <si>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</si>
  <si>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</si>
  <si>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</si>
  <si>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</si>
  <si>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</si>
  <si>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</si>
  <si>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</si>
  <si>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</si>
  <si>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</si>
  <si>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</si>
  <si>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</si>
  <si>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</si>
  <si>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</si>
  <si>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</si>
  <si>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</si>
  <si>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</si>
  <si>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</si>
  <si>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</si>
  <si>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</si>
  <si>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</si>
  <si>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</si>
  <si>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</si>
  <si>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</si>
  <si>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</si>
  <si>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</si>
  <si>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</si>
  <si>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</si>
  <si>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</si>
  <si>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</si>
  <si>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</si>
  <si>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</si>
  <si>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</si>
  <si>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</si>
  <si>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</si>
  <si>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</si>
  <si>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</si>
  <si>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</si>
  <si>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</si>
  <si>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</si>
  <si>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</si>
  <si>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</si>
  <si>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</si>
  <si>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</si>
  <si>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</si>
  <si>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</si>
  <si>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</si>
  <si>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</si>
  <si>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</si>
  <si>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</si>
  <si>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</si>
  <si>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</si>
  <si>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</si>
  <si>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</si>
  <si>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</si>
  <si>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</si>
  <si>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</si>
  <si>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</si>
  <si>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</si>
  <si>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</si>
  <si>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</si>
  <si>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</si>
  <si>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</si>
  <si>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</si>
  <si>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</si>
  <si>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</si>
  <si>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</si>
  <si>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</si>
  <si>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</si>
  <si>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</si>
  <si>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</si>
  <si>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</si>
  <si>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</si>
  <si>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</si>
  <si>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</si>
  <si>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</si>
  <si>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</si>
  <si>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</si>
  <si>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</si>
  <si>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</si>
  <si>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</si>
  <si>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</si>
  <si>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</si>
  <si>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</si>
  <si>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</si>
  <si>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</si>
  <si>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</si>
  <si>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</si>
  <si>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</si>
  <si>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</si>
  <si>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</si>
  <si>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</si>
  <si>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</si>
  <si>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</si>
  <si>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</si>
  <si>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</si>
  <si>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</si>
  <si>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</si>
  <si>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</si>
  <si>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</si>
  <si>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</si>
  <si>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</si>
  <si>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</si>
  <si>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</si>
  <si>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</si>
  <si>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</si>
  <si>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</si>
  <si>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</si>
  <si>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</si>
  <si>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</si>
  <si>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</si>
  <si>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</si>
  <si>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</si>
  <si>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</si>
  <si>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</si>
  <si>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</si>
  <si>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</si>
  <si>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</si>
  <si>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</si>
  <si>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</si>
  <si>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</si>
  <si>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</si>
  <si>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</si>
  <si>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</si>
  <si>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</si>
  <si>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</si>
  <si>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</si>
  <si>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</si>
  <si>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</si>
  <si>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</si>
  <si>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</si>
  <si>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</si>
  <si>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</si>
  <si>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</si>
  <si>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</si>
  <si>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</si>
  <si>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</si>
  <si>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</si>
  <si>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</si>
  <si>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</si>
  <si>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</si>
  <si>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</si>
  <si>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</si>
  <si>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</si>
  <si>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</si>
  <si>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</si>
  <si>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</si>
  <si>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</si>
  <si>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</si>
  <si>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</si>
  <si>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</si>
  <si>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</si>
  <si>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</si>
  <si>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</si>
  <si>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</si>
  <si>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</si>
  <si>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</si>
  <si>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</si>
  <si>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</si>
  <si>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</si>
  <si>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</si>
  <si>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</si>
  <si>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</si>
  <si>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</si>
  <si>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</si>
  <si>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</si>
  <si>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</si>
  <si>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</si>
  <si>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</si>
  <si>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</si>
  <si>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</si>
  <si>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</si>
  <si>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</si>
  <si>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</si>
  <si>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</si>
  <si>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</si>
  <si>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</si>
  <si>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</si>
  <si>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</si>
  <si>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</si>
  <si>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</si>
  <si>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</si>
  <si>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</si>
  <si>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</si>
  <si>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</si>
  <si>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</si>
  <si>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</si>
  <si>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</si>
  <si>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</si>
  <si>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</si>
  <si>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</si>
  <si>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</si>
  <si>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</si>
  <si>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</si>
  <si>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</si>
  <si>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</si>
  <si>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</si>
  <si>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</si>
  <si>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</si>
  <si>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</si>
  <si>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</si>
  <si>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</si>
  <si>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</si>
  <si>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</si>
  <si>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</si>
  <si>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</si>
  <si>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</si>
  <si>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</si>
  <si>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</si>
  <si>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</si>
  <si>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</si>
  <si>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</si>
  <si>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</si>
  <si>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</si>
  <si>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</si>
  <si>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</si>
  <si>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</si>
  <si>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</si>
  <si>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</si>
  <si>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</si>
  <si>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</si>
  <si>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</si>
  <si>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</si>
  <si>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</si>
  <si>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</si>
  <si>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</si>
  <si>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</si>
  <si>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</si>
  <si>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</si>
  <si>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</si>
  <si>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</si>
  <si>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</si>
  <si>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</si>
  <si>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</si>
  <si>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</si>
  <si>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</si>
  <si>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</si>
  <si>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</si>
  <si>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</si>
  <si>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</si>
  <si>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</si>
  <si>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</si>
  <si>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</si>
  <si>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</si>
  <si>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</si>
  <si>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</si>
  <si>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</si>
  <si>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</si>
  <si>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</si>
  <si>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</si>
  <si>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</si>
  <si>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</si>
  <si>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</si>
  <si>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</si>
  <si>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</si>
  <si>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</si>
  <si>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</si>
  <si>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</si>
  <si>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</si>
  <si>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</si>
  <si>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</si>
  <si>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</si>
  <si>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</si>
  <si>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</si>
  <si>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</si>
  <si>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</si>
  <si>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</si>
  <si>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</si>
  <si>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</si>
  <si>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</si>
  <si>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</si>
  <si>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</si>
  <si>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</si>
  <si>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</si>
  <si>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</si>
  <si>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</si>
  <si>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</si>
  <si>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</si>
  <si>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</si>
  <si>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</si>
  <si>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</si>
  <si>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</si>
  <si>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</si>
  <si>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</si>
  <si>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</si>
  <si>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</si>
  <si>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</si>
  <si>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</si>
  <si>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</si>
  <si>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</si>
  <si>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</si>
  <si>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</si>
  <si>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</si>
  <si>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</si>
  <si>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</si>
  <si>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</si>
  <si>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</si>
  <si>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</si>
  <si>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</si>
  <si>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</si>
  <si>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</si>
  <si>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</si>
  <si>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</si>
  <si>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</si>
  <si>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</si>
  <si>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</si>
  <si>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</si>
  <si>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</si>
  <si>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</si>
  <si>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</si>
  <si>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</si>
  <si>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</si>
  <si>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</si>
  <si>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</si>
  <si>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</si>
  <si>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</si>
  <si>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</si>
  <si>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</si>
  <si>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</si>
  <si>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</si>
  <si>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</si>
  <si>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</si>
  <si>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</si>
  <si>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</si>
  <si>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</si>
  <si>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</si>
  <si>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</si>
  <si>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</si>
  <si>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</si>
  <si>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</si>
  <si>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</si>
  <si>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</si>
  <si>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</si>
  <si>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</si>
  <si>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</si>
  <si>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</si>
  <si>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</si>
  <si>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</si>
  <si>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</si>
  <si>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</si>
  <si>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</si>
  <si>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</si>
  <si>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</si>
  <si>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</si>
  <si>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</si>
  <si>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</si>
  <si>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</si>
  <si>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</si>
  <si>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</si>
  <si>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</si>
  <si>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</si>
  <si>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</si>
  <si>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</si>
  <si>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</si>
  <si>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</si>
  <si>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</si>
  <si>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</si>
  <si>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</si>
  <si>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</si>
  <si>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</si>
  <si>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</si>
  <si>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</si>
  <si>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</si>
  <si>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</si>
  <si>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</si>
  <si>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</si>
  <si>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</si>
  <si>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</si>
  <si>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</si>
  <si>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</si>
  <si>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</si>
  <si>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</si>
  <si>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</si>
  <si>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</si>
  <si>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</si>
  <si>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</si>
  <si>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</si>
  <si>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</si>
  <si>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</si>
  <si>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</si>
  <si>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</si>
  <si>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</si>
  <si>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</si>
  <si>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</si>
  <si>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</si>
  <si>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</si>
  <si>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</si>
  <si>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</si>
  <si>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</si>
  <si>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</si>
  <si>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</si>
  <si>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</si>
  <si>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</si>
  <si>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</si>
  <si>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</si>
  <si>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</si>
  <si>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</si>
  <si>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</si>
  <si>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</si>
  <si>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</si>
  <si>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</si>
  <si>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</si>
  <si>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</si>
  <si>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</si>
  <si>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</si>
  <si>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</si>
  <si>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</si>
  <si>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</si>
  <si>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</si>
  <si>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</si>
  <si>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</si>
  <si>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</si>
  <si>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</si>
  <si>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</si>
  <si>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</si>
  <si>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</si>
  <si>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</si>
  <si>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</si>
  <si>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</si>
  <si>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</si>
  <si>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</si>
  <si>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</si>
  <si>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</si>
  <si>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</si>
  <si>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</si>
  <si>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</si>
  <si>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</si>
  <si>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</si>
  <si>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</si>
  <si>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</si>
  <si>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</si>
  <si>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</si>
  <si>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</si>
  <si>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</si>
  <si>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</si>
  <si>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</si>
  <si>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</si>
  <si>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</si>
  <si>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</si>
  <si>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</si>
  <si>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</si>
  <si>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</si>
  <si>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</si>
  <si>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</si>
  <si>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</si>
  <si>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</si>
  <si>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</si>
  <si>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</si>
  <si>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</si>
  <si>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</si>
  <si>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</si>
  <si>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</si>
  <si>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</si>
  <si>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</si>
  <si>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</si>
  <si>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</si>
  <si>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</si>
  <si>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</si>
  <si>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</si>
  <si>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</si>
  <si>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</si>
  <si>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</si>
  <si>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</si>
  <si>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</si>
  <si>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</si>
  <si>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</si>
  <si>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</si>
  <si>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</si>
  <si>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</si>
  <si>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</si>
  <si>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</si>
  <si>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</si>
  <si>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</si>
  <si>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</si>
  <si>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</si>
  <si>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</si>
  <si>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</si>
  <si>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</si>
  <si>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</si>
  <si>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</si>
  <si>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</si>
  <si>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</si>
  <si>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</si>
  <si>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</si>
  <si>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</si>
  <si>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</si>
  <si>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</si>
  <si>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</si>
  <si>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</si>
  <si>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</si>
  <si>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</si>
  <si>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</si>
  <si>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</si>
  <si>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</si>
  <si>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</si>
  <si>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</si>
  <si>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</si>
  <si>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</si>
  <si>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</si>
  <si>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</si>
  <si>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</si>
  <si>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</si>
  <si>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</si>
  <si>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</si>
  <si>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</si>
  <si>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</si>
  <si>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</si>
  <si>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</si>
  <si>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</si>
  <si>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</si>
  <si>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</si>
  <si>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</si>
  <si>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</si>
  <si>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</si>
  <si>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</si>
  <si>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</si>
  <si>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</si>
  <si>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</si>
  <si>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</si>
  <si>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</si>
  <si>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</si>
  <si>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</si>
  <si>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</si>
  <si>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</si>
  <si>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</si>
  <si>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</si>
  <si>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</si>
  <si>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</si>
  <si>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</si>
  <si>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</si>
  <si>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</si>
  <si>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</si>
  <si>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</si>
  <si>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</si>
  <si>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</si>
  <si>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</si>
  <si>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</si>
  <si>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</si>
  <si>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</si>
  <si>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</si>
  <si>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</si>
  <si>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</si>
  <si>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</si>
  <si>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</si>
  <si>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</si>
  <si>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</si>
  <si>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</si>
  <si>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</si>
  <si>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</si>
  <si>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</si>
  <si>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</si>
  <si>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</si>
  <si>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</si>
  <si>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</si>
  <si>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</si>
  <si>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</si>
  <si>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</si>
  <si>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</si>
  <si>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</si>
  <si>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</si>
  <si>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</si>
  <si>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</si>
  <si>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</si>
  <si>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</si>
  <si>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</si>
  <si>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</si>
  <si>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</si>
  <si>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</si>
  <si>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</si>
  <si>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</si>
  <si>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</si>
  <si>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</si>
  <si>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</si>
  <si>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</si>
  <si>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</si>
  <si>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</si>
  <si>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</si>
  <si>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</si>
  <si>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</si>
  <si>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</si>
  <si>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</si>
  <si>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</si>
  <si>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</si>
  <si>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</si>
  <si>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</si>
  <si>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</si>
  <si>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</si>
  <si>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</si>
  <si>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</si>
  <si>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</si>
  <si>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</si>
  <si>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</si>
  <si>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</si>
  <si>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</si>
  <si>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</si>
  <si>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</si>
  <si>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</si>
  <si>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</si>
  <si>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</si>
  <si>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</si>
  <si>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</si>
  <si>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</si>
  <si>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</si>
  <si>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</si>
  <si>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</si>
  <si>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</si>
  <si>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</si>
  <si>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</si>
  <si>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</si>
  <si>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</si>
  <si>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</si>
  <si>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</si>
  <si>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</si>
  <si>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</si>
  <si>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</si>
  <si>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</si>
  <si>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</si>
  <si>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</si>
  <si>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</si>
  <si>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</si>
  <si>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</si>
  <si>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</si>
  <si>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</si>
  <si>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</si>
  <si>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</si>
  <si>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</si>
  <si>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</si>
  <si>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</si>
  <si>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</si>
  <si>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</si>
  <si>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</si>
  <si>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</si>
  <si>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</si>
  <si>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</si>
  <si>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</si>
  <si>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</si>
  <si>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</si>
  <si>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</si>
  <si>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</si>
  <si>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</si>
  <si>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</si>
  <si>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</si>
  <si>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</si>
  <si>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</si>
  <si>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</si>
  <si>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</si>
  <si>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</si>
  <si>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</si>
  <si>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</si>
  <si>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</si>
  <si>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</si>
  <si>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</si>
  <si>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</si>
  <si>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</si>
  <si>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</si>
  <si>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</si>
  <si>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</si>
  <si>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</si>
  <si>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</si>
  <si>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</si>
  <si>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</si>
  <si>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</si>
  <si>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</si>
  <si>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</si>
  <si>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</si>
  <si>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</si>
  <si>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</si>
  <si>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</si>
  <si>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</si>
  <si>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</si>
  <si>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</si>
  <si>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</si>
  <si>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</si>
  <si>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</si>
  <si>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</si>
  <si>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</si>
  <si>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</si>
  <si>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</si>
  <si>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</si>
  <si>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</si>
  <si>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</si>
  <si>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</si>
  <si>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</si>
  <si>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</si>
  <si>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</si>
  <si>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</si>
  <si>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</si>
  <si>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</si>
  <si>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</si>
  <si>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</si>
  <si>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</si>
  <si>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</si>
  <si>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</si>
  <si>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</si>
  <si>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</si>
  <si>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</si>
  <si>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</si>
  <si>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</si>
  <si>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</si>
  <si>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</si>
  <si>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</si>
  <si>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</si>
  <si>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</si>
  <si>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</si>
  <si>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</si>
  <si>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</si>
  <si>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</si>
  <si>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</si>
  <si>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</si>
  <si>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</si>
  <si>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</si>
  <si>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</si>
  <si>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</si>
  <si>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</si>
  <si>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</si>
  <si>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</si>
  <si>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</si>
  <si>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</si>
  <si>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</si>
  <si>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</si>
  <si>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</si>
  <si>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</si>
  <si>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</si>
  <si>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</si>
  <si>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</si>
  <si>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</si>
  <si>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</si>
  <si>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</si>
  <si>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</si>
  <si>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</si>
  <si>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</si>
  <si>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</si>
  <si>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</si>
  <si>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</si>
  <si>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</si>
  <si>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</si>
  <si>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</si>
  <si>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</si>
  <si>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</si>
  <si>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</si>
  <si>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</si>
  <si>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</si>
  <si>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</si>
  <si>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</si>
  <si>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</si>
  <si>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</si>
  <si>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</si>
  <si>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</si>
  <si>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</si>
  <si>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</si>
  <si>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</si>
  <si>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</si>
  <si>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</si>
  <si>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</si>
  <si>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</si>
  <si>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</si>
  <si>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</si>
  <si>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</si>
  <si>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</si>
  <si>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</si>
  <si>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</si>
  <si>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</si>
  <si>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</si>
  <si>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</si>
  <si>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</si>
  <si>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</si>
  <si>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</si>
  <si>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</si>
  <si>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</si>
  <si>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</si>
  <si>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</si>
  <si>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</si>
  <si>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</si>
  <si>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</si>
  <si>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</si>
  <si>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</si>
  <si>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</si>
  <si>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</si>
  <si>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</si>
  <si>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</si>
  <si>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</si>
  <si>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</si>
  <si>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</si>
  <si>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</si>
  <si>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</si>
  <si>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</si>
  <si>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</si>
  <si>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</si>
  <si>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</si>
  <si>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</si>
  <si>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</si>
  <si>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</si>
  <si>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</si>
  <si>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</si>
  <si>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</si>
  <si>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</si>
  <si>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</si>
  <si>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</si>
  <si>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</si>
  <si>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</si>
  <si>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</si>
  <si>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</si>
  <si>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</si>
  <si>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</si>
  <si>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</si>
  <si>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</si>
  <si>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</si>
  <si>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</si>
  <si>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</si>
  <si>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</si>
  <si>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</si>
  <si>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</si>
  <si>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</si>
  <si>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</si>
  <si>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</si>
  <si>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</si>
  <si>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</si>
  <si>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</si>
  <si>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</si>
  <si>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</si>
  <si>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</si>
  <si>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</si>
  <si>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</si>
  <si>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</si>
  <si>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</si>
  <si>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</si>
  <si>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</si>
  <si>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</si>
  <si>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</si>
  <si>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</si>
  <si>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</si>
  <si>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</si>
  <si>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</si>
  <si>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</si>
  <si>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</si>
  <si>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</si>
  <si>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</si>
  <si>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</si>
  <si>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</si>
  <si>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</si>
  <si>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</si>
  <si>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</si>
  <si>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</si>
  <si>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</si>
  <si>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</si>
  <si>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</si>
  <si>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</si>
  <si>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</si>
  <si>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</si>
  <si>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</si>
  <si>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</si>
  <si>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</si>
  <si>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</si>
  <si>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</si>
  <si>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</si>
  <si>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</si>
  <si>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</si>
  <si>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</si>
  <si>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</si>
  <si>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</si>
  <si>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</si>
  <si>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</si>
  <si>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</si>
  <si>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</si>
  <si>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</si>
  <si>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</si>
  <si>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</si>
  <si>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</si>
  <si>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</si>
  <si>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</si>
  <si>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</si>
  <si>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</si>
  <si>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</si>
  <si>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</si>
  <si>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</si>
  <si>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</si>
  <si>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</si>
  <si>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</si>
  <si>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</si>
  <si>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</si>
  <si>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</si>
  <si>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</si>
  <si>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</si>
  <si>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</si>
  <si>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</si>
  <si>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</si>
  <si>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</si>
  <si>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</si>
  <si>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</si>
  <si>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</si>
  <si>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</si>
  <si>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</si>
  <si>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</si>
  <si>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</si>
  <si>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</si>
  <si>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</si>
  <si>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</si>
  <si>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</si>
  <si>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</si>
  <si>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</si>
  <si>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</si>
  <si>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</si>
  <si>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</si>
  <si>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</si>
  <si>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</si>
  <si>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</si>
  <si>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</si>
  <si>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</si>
  <si>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</si>
  <si>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</si>
  <si>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</si>
  <si>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</si>
  <si>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</si>
  <si>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</si>
  <si>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</si>
  <si>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</si>
  <si>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</si>
  <si>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</si>
  <si>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</si>
  <si>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</si>
  <si>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</si>
  <si>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</si>
  <si>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</si>
  <si>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</si>
  <si>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</si>
  <si>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</si>
  <si>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</si>
  <si>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</si>
  <si>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</si>
  <si>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</si>
  <si>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</si>
  <si>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</si>
  <si>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</si>
  <si>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</si>
  <si>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</si>
  <si>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</si>
  <si>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</si>
  <si>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</si>
  <si>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</si>
  <si>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</si>
  <si>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</si>
  <si>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</si>
  <si>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</si>
  <si>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</si>
  <si>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</si>
  <si>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</si>
  <si>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</si>
  <si>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</si>
  <si>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</si>
  <si>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</si>
  <si>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</si>
  <si>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</si>
  <si>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</si>
  <si>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</si>
  <si>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</si>
  <si>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</si>
  <si>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</si>
  <si>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</si>
  <si>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</si>
  <si>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</si>
  <si>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</si>
  <si>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</si>
  <si>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</si>
  <si>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</si>
  <si>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</si>
  <si>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</si>
  <si>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</si>
  <si>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</si>
  <si>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</si>
  <si>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</si>
  <si>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</si>
  <si>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</si>
  <si>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</si>
  <si>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</si>
  <si>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</si>
  <si>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</si>
  <si>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</si>
  <si>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</si>
  <si>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</si>
  <si>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</si>
  <si>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</si>
  <si>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</si>
  <si>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</si>
  <si>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</si>
  <si>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</si>
  <si>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</si>
  <si>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</si>
  <si>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</si>
  <si>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</si>
  <si>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</si>
  <si>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</si>
  <si>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</si>
  <si>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</si>
  <si>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</si>
  <si>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</si>
  <si>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</si>
  <si>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</si>
  <si>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</si>
  <si>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</si>
  <si>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</si>
  <si>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</si>
  <si>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</si>
  <si>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</si>
  <si>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</si>
  <si>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</si>
  <si>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</si>
  <si>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</si>
  <si>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</si>
  <si>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</si>
  <si>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</si>
  <si>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</si>
  <si>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</si>
  <si>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</si>
  <si>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</si>
  <si>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</si>
  <si>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</si>
  <si>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</si>
  <si>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</si>
  <si>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</si>
  <si>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</si>
  <si>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</si>
  <si>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</si>
  <si>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</si>
  <si>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</si>
  <si>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</si>
  <si>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</si>
  <si>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</si>
  <si>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</si>
  <si>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</si>
  <si>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</si>
  <si>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</si>
  <si>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</si>
  <si>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</si>
  <si>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</si>
  <si>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</si>
  <si>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</si>
  <si>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</si>
  <si>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</si>
  <si>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</si>
  <si>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</si>
  <si>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</si>
  <si>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</si>
  <si>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</si>
  <si>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</si>
  <si>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</si>
  <si>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</si>
  <si>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</si>
  <si>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</si>
  <si>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</si>
  <si>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</si>
  <si>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</si>
  <si>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</si>
  <si>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</si>
  <si>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</si>
  <si>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</si>
  <si>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</si>
  <si>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</si>
  <si>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</si>
  <si>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</si>
  <si>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</si>
  <si>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</si>
  <si>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</si>
  <si>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</si>
  <si>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</si>
  <si>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</si>
  <si>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</si>
  <si>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</si>
  <si>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</si>
  <si>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</si>
  <si>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</si>
  <si>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</si>
  <si>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</si>
  <si>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</si>
  <si>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</si>
  <si>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</si>
  <si>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</si>
  <si>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</si>
  <si>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</si>
  <si>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</si>
  <si>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</si>
  <si>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</si>
  <si>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</si>
  <si>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</si>
  <si>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</si>
  <si>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</si>
  <si>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</si>
  <si>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</si>
  <si>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</si>
  <si>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</si>
  <si>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</si>
  <si>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</si>
  <si>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</si>
  <si>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</si>
  <si>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</si>
  <si>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</si>
  <si>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</si>
  <si>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</si>
  <si>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</si>
  <si>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</si>
  <si>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</si>
  <si>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</si>
  <si>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</si>
  <si>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</si>
  <si>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</si>
  <si>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</si>
  <si>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</si>
  <si>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</si>
  <si>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</si>
  <si>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</si>
  <si>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</si>
  <si>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</si>
  <si>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</si>
  <si>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</si>
  <si>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</si>
  <si>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</si>
  <si>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</si>
  <si>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</si>
  <si>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</si>
  <si>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</si>
  <si>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</si>
  <si>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</si>
  <si>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</si>
  <si>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</si>
  <si>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</si>
  <si>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</si>
  <si>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</si>
  <si>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</si>
  <si>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</si>
  <si>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</si>
  <si>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</si>
  <si>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</si>
  <si>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</si>
  <si>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</si>
  <si>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</si>
  <si>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</si>
  <si>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</si>
  <si>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</si>
  <si>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</si>
  <si>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</si>
  <si>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</si>
  <si>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</si>
  <si>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</si>
  <si>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</si>
  <si>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</si>
  <si>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</si>
  <si>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</si>
  <si>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</si>
  <si>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</si>
  <si>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</si>
  <si>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</si>
  <si>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</si>
  <si>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</si>
  <si>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</si>
  <si>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</si>
  <si>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</si>
  <si>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</si>
  <si>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</si>
  <si>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</si>
  <si>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</si>
  <si>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</si>
  <si>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</si>
  <si>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</si>
  <si>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</si>
  <si>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</si>
  <si>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</si>
  <si>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</si>
  <si>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</si>
  <si>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</si>
  <si>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</si>
  <si>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</si>
  <si>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</si>
  <si>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</si>
  <si>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</si>
  <si>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</si>
  <si>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</si>
  <si>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</si>
  <si>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</si>
  <si>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</si>
  <si>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</si>
  <si>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</si>
  <si>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</si>
  <si>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</si>
  <si>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</si>
  <si>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</si>
  <si>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</si>
  <si>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</si>
  <si>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</si>
  <si>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</si>
  <si>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</si>
  <si>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</si>
  <si>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</si>
  <si>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</si>
  <si>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</si>
  <si>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</si>
  <si>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</si>
  <si>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</si>
  <si>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</si>
  <si>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</si>
  <si>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</si>
  <si>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</si>
  <si>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</si>
  <si>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</si>
  <si>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</si>
  <si>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</si>
  <si>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</si>
  <si>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</si>
  <si>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</si>
  <si>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</si>
  <si>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</si>
  <si>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</si>
  <si>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</si>
  <si>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</si>
  <si>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</si>
  <si>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</si>
  <si>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</si>
  <si>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</si>
  <si>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</si>
  <si>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</si>
  <si>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</si>
  <si>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</si>
  <si>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</si>
  <si>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</si>
  <si>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</si>
  <si>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</si>
  <si>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</si>
  <si>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</si>
  <si>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</si>
  <si>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</si>
  <si>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</si>
  <si>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</si>
  <si>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</si>
  <si>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</si>
  <si>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</si>
  <si>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</si>
  <si>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</si>
  <si>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</si>
  <si>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</si>
  <si>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</si>
  <si>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</si>
  <si>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</si>
  <si>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</si>
  <si>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</si>
  <si>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</si>
  <si>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</si>
  <si>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</si>
  <si>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</si>
  <si>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</si>
  <si>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</si>
  <si>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</si>
  <si>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</si>
  <si>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</si>
  <si>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</si>
  <si>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</si>
  <si>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</si>
  <si>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</si>
  <si>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</si>
  <si>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</si>
  <si>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</si>
  <si>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</si>
  <si>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</si>
  <si>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</si>
  <si>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</si>
  <si>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</si>
  <si>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</si>
  <si>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</si>
  <si>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</si>
  <si>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</si>
  <si>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</si>
  <si>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</si>
  <si>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</si>
  <si>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</si>
  <si>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</si>
  <si>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</si>
  <si>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</si>
  <si>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</si>
  <si>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</si>
  <si>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</si>
  <si>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</si>
  <si>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</si>
  <si>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</si>
  <si>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</si>
  <si>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</si>
  <si>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</si>
  <si>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</si>
  <si>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</si>
  <si>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</si>
  <si>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</si>
  <si>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</si>
  <si>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</si>
  <si>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</si>
  <si>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</si>
  <si>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</si>
  <si>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</si>
  <si>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</si>
  <si>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</si>
  <si>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</si>
  <si>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</si>
  <si>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</si>
  <si>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</si>
  <si>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</si>
  <si>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</si>
  <si>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</si>
  <si>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</si>
  <si>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</si>
  <si>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</si>
  <si>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</si>
  <si>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</si>
  <si>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</si>
  <si>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</si>
  <si>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</si>
  <si>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</si>
  <si>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</si>
  <si>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</si>
  <si>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</si>
  <si>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</si>
  <si>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</si>
  <si>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</si>
  <si>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</si>
  <si>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</si>
  <si>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</si>
  <si>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</si>
  <si>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</si>
  <si>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</si>
  <si>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</si>
  <si>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</si>
  <si>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</si>
  <si>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</si>
  <si>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</si>
  <si>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</si>
  <si>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</si>
  <si>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</si>
  <si>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</si>
  <si>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</si>
  <si>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</si>
  <si>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</si>
  <si>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</si>
  <si>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</si>
  <si>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</si>
  <si>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</si>
  <si>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</si>
  <si>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</si>
  <si>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</si>
  <si>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</si>
  <si>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</si>
  <si>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</si>
  <si>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</si>
  <si>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</si>
  <si>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</si>
  <si>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</si>
  <si>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</si>
  <si>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</si>
  <si>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</si>
  <si>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</si>
  <si>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</si>
  <si>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</si>
  <si>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</si>
  <si>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</si>
  <si>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</si>
  <si>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</si>
  <si>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</si>
  <si>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</si>
  <si>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</si>
  <si>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</si>
  <si>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</si>
  <si>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</si>
  <si>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</si>
  <si>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</si>
  <si>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</si>
  <si>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</si>
  <si>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</si>
  <si>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</si>
  <si>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</si>
  <si>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</si>
  <si>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</si>
  <si>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</si>
  <si>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</si>
  <si>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</si>
  <si>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</si>
  <si>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</si>
  <si>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</si>
  <si>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</si>
  <si>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</si>
  <si>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</si>
  <si>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</si>
  <si>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</si>
  <si>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</si>
  <si>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</si>
  <si>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</si>
  <si>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</si>
  <si>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</si>
  <si>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</si>
  <si>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</si>
  <si>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</si>
  <si>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</si>
  <si>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</si>
  <si>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</si>
  <si>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</si>
  <si>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</si>
  <si>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</si>
  <si>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</si>
  <si>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</si>
  <si>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</si>
  <si>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</si>
  <si>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</si>
  <si>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</si>
  <si>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</si>
  <si>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</si>
  <si>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</si>
  <si>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</si>
  <si>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</si>
  <si>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</si>
  <si>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</si>
  <si>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</si>
  <si>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</si>
  <si>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</si>
  <si>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</si>
  <si>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</si>
  <si>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</si>
  <si>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</si>
  <si>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</si>
  <si>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</si>
  <si>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</si>
  <si>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</si>
  <si>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</si>
  <si>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</si>
  <si>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</si>
  <si>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</si>
  <si>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</si>
  <si>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</si>
  <si>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</si>
  <si>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</si>
  <si>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</si>
  <si>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</si>
  <si>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</si>
  <si>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</si>
  <si>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</si>
  <si>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</si>
  <si>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</si>
  <si>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</si>
  <si>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</si>
  <si>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</si>
  <si>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</si>
  <si>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</si>
  <si>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</si>
  <si>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</si>
  <si>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</si>
  <si>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</si>
  <si>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</si>
  <si>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</si>
  <si>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</si>
  <si>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</si>
  <si>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</si>
  <si>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</si>
  <si>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</si>
  <si>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</si>
  <si>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</si>
  <si>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</si>
  <si>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</si>
  <si>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</si>
  <si>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</si>
  <si>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</si>
  <si>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</si>
  <si>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</si>
  <si>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</si>
  <si>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</si>
  <si>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</si>
  <si>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</si>
  <si>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</si>
  <si>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</si>
  <si>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</si>
  <si>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</si>
  <si>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</si>
  <si>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</si>
  <si>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</si>
  <si>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</si>
  <si>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</si>
  <si>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</si>
  <si>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</si>
  <si>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</si>
  <si>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</si>
  <si>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</si>
  <si>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</si>
  <si>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</si>
  <si>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</si>
  <si>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</si>
  <si>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</si>
  <si>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</si>
  <si>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</si>
  <si>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</si>
  <si>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</si>
  <si>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</si>
  <si>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</si>
  <si>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</si>
  <si>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</si>
  <si>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</si>
  <si>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</si>
  <si>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</si>
  <si>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</si>
  <si>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</si>
  <si>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</si>
  <si>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</si>
  <si>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</si>
  <si>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</si>
  <si>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</si>
  <si>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</si>
  <si>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</si>
  <si>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</si>
  <si>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</si>
  <si>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</si>
  <si>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</si>
  <si>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</si>
  <si>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</si>
  <si>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</si>
  <si>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</si>
  <si>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</si>
  <si>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</si>
  <si>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</si>
  <si>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</si>
  <si>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</si>
  <si>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</si>
  <si>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</si>
  <si>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</si>
  <si>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</si>
  <si>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</si>
  <si>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</si>
  <si>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</si>
  <si>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</si>
  <si>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</si>
  <si>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</si>
  <si>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</si>
  <si>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</si>
  <si>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</si>
  <si>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</si>
  <si>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</si>
  <si>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</si>
  <si>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</si>
  <si>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</si>
  <si>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</si>
  <si>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</si>
  <si>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</si>
  <si>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</si>
  <si>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</si>
  <si>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</si>
  <si>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</si>
  <si>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</si>
  <si>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</si>
  <si>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</si>
  <si>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</si>
  <si>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</si>
  <si>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</si>
  <si>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</si>
  <si>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</si>
  <si>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</si>
  <si>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</si>
  <si>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</si>
  <si>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</si>
  <si>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</si>
  <si>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</si>
  <si>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</si>
  <si>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</si>
  <si>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</si>
  <si>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</si>
  <si>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</si>
  <si>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</si>
  <si>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</si>
  <si>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</si>
  <si>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</si>
  <si>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</si>
  <si>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</si>
  <si>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</si>
  <si>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</si>
  <si>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</si>
  <si>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</si>
  <si>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</si>
  <si>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</si>
  <si>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</si>
  <si>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</si>
  <si>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</si>
  <si>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</si>
  <si>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</si>
  <si>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</si>
  <si>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</si>
  <si>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</si>
  <si>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</si>
  <si>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</si>
  <si>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</si>
  <si>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</si>
  <si>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</si>
  <si>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</si>
  <si>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</si>
  <si>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</si>
  <si>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</si>
  <si>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</si>
  <si>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</si>
  <si>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</si>
  <si>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</si>
  <si>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</si>
  <si>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</si>
  <si>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</si>
  <si>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</si>
  <si>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</si>
  <si>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</si>
  <si>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</si>
  <si>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</si>
  <si>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</si>
  <si>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</si>
  <si>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</si>
  <si>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</si>
  <si>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</si>
  <si>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</si>
  <si>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</si>
  <si>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</si>
  <si>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</si>
  <si>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</si>
  <si>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</si>
  <si>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</si>
  <si>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</si>
  <si>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</si>
  <si>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</si>
  <si>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</si>
  <si>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</si>
  <si>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</si>
  <si>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</si>
  <si>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</si>
  <si>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</si>
  <si>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</si>
  <si>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</si>
  <si>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</si>
  <si>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</si>
  <si>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</si>
  <si>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</si>
  <si>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</si>
  <si>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</si>
  <si>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</si>
  <si>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</si>
  <si>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</si>
  <si>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</si>
  <si>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</si>
  <si>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</si>
  <si>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</si>
  <si>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</si>
  <si>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</si>
  <si>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</si>
  <si>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</si>
  <si>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</si>
  <si>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</si>
  <si>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</si>
  <si>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</si>
  <si>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</si>
  <si>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</si>
  <si>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</si>
  <si>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</si>
  <si>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</si>
  <si>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</si>
  <si>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</si>
  <si>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</si>
  <si>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</si>
  <si>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</si>
  <si>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</si>
  <si>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</si>
  <si>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</si>
  <si>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</si>
  <si>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</si>
  <si>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</si>
  <si>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</si>
  <si>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</si>
  <si>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</si>
  <si>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</si>
  <si>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</si>
  <si>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</si>
  <si>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</si>
  <si>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</si>
  <si>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</si>
  <si>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</si>
  <si>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</si>
  <si>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</si>
  <si>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</si>
  <si>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</si>
  <si>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</si>
  <si>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</si>
  <si>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</si>
  <si>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</si>
  <si>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</si>
  <si>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</si>
  <si>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</si>
  <si>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</si>
  <si>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</si>
  <si>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</si>
  <si>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</si>
  <si>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</si>
  <si>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</si>
  <si>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</si>
  <si>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</si>
  <si>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</si>
  <si>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</si>
  <si>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</si>
  <si>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</si>
  <si>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</si>
  <si>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</si>
  <si>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</si>
  <si>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</si>
  <si>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</si>
  <si>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</si>
  <si>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</si>
  <si>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</si>
  <si>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</si>
  <si>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</si>
  <si>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</si>
  <si>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</si>
  <si>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</si>
  <si>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</si>
  <si>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</si>
  <si>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</si>
  <si>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</si>
  <si>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</si>
  <si>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</si>
  <si>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</si>
  <si>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</si>
  <si>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</si>
  <si>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</si>
  <si>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</si>
  <si>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</si>
  <si>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</si>
  <si>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</si>
  <si>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</si>
  <si>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</si>
  <si>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</si>
  <si>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</si>
  <si>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</si>
  <si>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</si>
  <si>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</si>
  <si>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</si>
  <si>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</si>
  <si>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</si>
  <si>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</si>
  <si>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</si>
  <si>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</si>
  <si>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</si>
  <si>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</si>
  <si>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</si>
  <si>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</si>
  <si>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</si>
  <si>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</si>
  <si>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</si>
  <si>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</si>
  <si>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</si>
  <si>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</si>
  <si>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</si>
  <si>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</si>
  <si>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</si>
  <si>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</si>
  <si>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</si>
  <si>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</si>
  <si>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</si>
  <si>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</si>
  <si>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</si>
  <si>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</si>
  <si>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</si>
  <si>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</si>
  <si>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</si>
  <si>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</si>
  <si>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</si>
  <si>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</si>
  <si>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</si>
  <si>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</si>
  <si>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</si>
  <si>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</si>
  <si>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</si>
  <si>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</si>
  <si>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</si>
  <si>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</si>
  <si>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</si>
  <si>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</si>
  <si>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</si>
  <si>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</si>
  <si>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</si>
  <si>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</si>
  <si>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</si>
  <si>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</si>
  <si>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</si>
  <si>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</si>
  <si>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</si>
  <si>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</si>
  <si>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</si>
  <si>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</si>
  <si>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</si>
  <si>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</si>
  <si>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</si>
  <si>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</si>
  <si>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</si>
  <si>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</si>
  <si>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</si>
  <si>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</si>
  <si>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</si>
  <si>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</si>
  <si>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</si>
  <si>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</si>
  <si>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</si>
  <si>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</si>
  <si>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</si>
  <si>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</si>
  <si>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</si>
  <si>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</si>
  <si>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</si>
  <si>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</si>
  <si>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</si>
  <si>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</si>
  <si>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</si>
  <si>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</si>
  <si>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</si>
  <si>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</si>
  <si>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</si>
  <si>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</si>
  <si>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</si>
  <si>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</si>
  <si>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</si>
  <si>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</si>
  <si>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</si>
  <si>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</si>
  <si>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</si>
  <si>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</si>
  <si>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</si>
  <si>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</si>
  <si>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</si>
  <si>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</si>
  <si>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</si>
  <si>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</si>
  <si>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</si>
  <si>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</si>
  <si>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</si>
  <si>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</si>
  <si>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</si>
  <si>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</si>
  <si>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</si>
  <si>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</si>
  <si>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</si>
  <si>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</si>
  <si>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</si>
  <si>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</si>
  <si>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</si>
  <si>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</si>
  <si>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</si>
  <si>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</si>
  <si>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</si>
  <si>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</si>
  <si>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</si>
  <si>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</si>
  <si>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</si>
  <si>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</si>
  <si>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</si>
  <si>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</si>
  <si>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</si>
  <si>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</si>
  <si>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</si>
  <si>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</si>
  <si>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</si>
  <si>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</si>
  <si>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</si>
  <si>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</si>
  <si>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</si>
  <si>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</si>
  <si>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</si>
  <si>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</si>
  <si>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</si>
  <si>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</si>
  <si>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</si>
  <si>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</si>
  <si>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</si>
  <si>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</si>
  <si>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</si>
  <si>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</si>
  <si>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</si>
  <si>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</si>
  <si>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</si>
  <si>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</si>
  <si>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</si>
  <si>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</si>
  <si>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</si>
  <si>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</si>
  <si>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</si>
  <si>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</si>
  <si>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</si>
  <si>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</si>
  <si>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</si>
  <si>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</si>
  <si>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</si>
  <si>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</si>
  <si>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</si>
  <si>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</si>
  <si>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</si>
  <si>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</si>
  <si>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</si>
  <si>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</si>
  <si>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</si>
  <si>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</si>
  <si>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</si>
  <si>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</si>
  <si>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</si>
  <si>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</si>
  <si>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</si>
  <si>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</si>
  <si>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</si>
  <si>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</si>
  <si>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</si>
  <si>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</si>
  <si>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</si>
  <si>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</si>
  <si>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</si>
  <si>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</si>
  <si>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</si>
  <si>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</si>
  <si>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</si>
  <si>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</si>
  <si>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</si>
  <si>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</si>
  <si>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</si>
  <si>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</si>
  <si>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</si>
  <si>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</si>
  <si>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</si>
  <si>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</si>
  <si>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</si>
  <si>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</si>
  <si>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</si>
  <si>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</si>
  <si>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</si>
  <si>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</si>
  <si>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</si>
  <si>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</si>
  <si>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</si>
  <si>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</si>
  <si>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</si>
  <si>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</si>
  <si>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</si>
  <si>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</si>
  <si>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</si>
  <si>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</si>
  <si>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</si>
  <si>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</si>
  <si>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</si>
  <si>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</si>
  <si>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</si>
  <si>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</si>
  <si>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</si>
  <si>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</si>
  <si>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</si>
  <si>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</si>
  <si>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</si>
  <si>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</si>
  <si>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</si>
  <si>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</si>
  <si>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</si>
  <si>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</si>
  <si>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</si>
  <si>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</si>
  <si>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</si>
  <si>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</si>
  <si>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</si>
  <si>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</si>
  <si>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</si>
  <si>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</si>
  <si>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</si>
  <si>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</si>
  <si>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</si>
  <si>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</si>
  <si>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</si>
  <si>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</si>
  <si>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</si>
  <si>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</si>
  <si>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</si>
  <si>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</si>
  <si>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</si>
  <si>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</si>
  <si>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</si>
  <si>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</si>
  <si>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</si>
  <si>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</si>
  <si>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</si>
  <si>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</si>
  <si>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</si>
  <si>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</si>
  <si>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</si>
  <si>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</si>
  <si>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</si>
  <si>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</si>
  <si>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</si>
  <si>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</si>
  <si>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</si>
  <si>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</si>
  <si>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</si>
  <si>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</si>
  <si>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</si>
  <si>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</si>
  <si>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</si>
  <si>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</si>
  <si>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</si>
  <si>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</si>
  <si>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</si>
  <si>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</si>
  <si>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</si>
  <si>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</si>
  <si>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</si>
  <si>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</si>
  <si>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</si>
  <si>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</si>
  <si>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</si>
  <si>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</si>
  <si>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</si>
  <si>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</si>
  <si>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</si>
  <si>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</si>
  <si>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</si>
  <si>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</si>
  <si>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</si>
  <si>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</si>
  <si>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</si>
  <si>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</si>
  <si>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</si>
  <si>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</si>
  <si>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</si>
  <si>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</si>
  <si>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</si>
  <si>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</si>
  <si>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</si>
  <si>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</si>
  <si>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</si>
  <si>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</si>
  <si>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</si>
  <si>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</si>
  <si>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</si>
  <si>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</si>
  <si>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</si>
  <si>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</si>
  <si>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</si>
  <si>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</si>
  <si>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</si>
  <si>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</si>
  <si>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</si>
  <si>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</si>
  <si>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</si>
  <si>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</si>
  <si>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</si>
  <si>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</si>
  <si>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</si>
  <si>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</si>
  <si>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</si>
  <si>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</si>
  <si>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</si>
  <si>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</si>
  <si>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</si>
  <si>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</si>
  <si>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</si>
  <si>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</si>
  <si>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</si>
  <si>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</si>
  <si>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</si>
  <si>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</si>
  <si>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</si>
  <si>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</si>
  <si>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</si>
  <si>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</si>
  <si>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</si>
  <si>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</si>
  <si>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</si>
  <si>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</si>
  <si>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</si>
  <si>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</si>
  <si>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</si>
  <si>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</si>
  <si>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</si>
  <si>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</si>
  <si>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</si>
  <si>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</si>
  <si>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</si>
  <si>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</si>
  <si>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</si>
  <si>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</si>
  <si>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</si>
  <si>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</si>
  <si>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</si>
  <si>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</si>
  <si>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</si>
  <si>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</si>
  <si>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</si>
  <si>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</si>
  <si>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</si>
  <si>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</si>
  <si>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</si>
  <si>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</si>
  <si>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</si>
  <si>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</si>
  <si>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</si>
  <si>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</si>
  <si>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</si>
  <si>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</si>
  <si>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</si>
  <si>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</si>
  <si>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</si>
  <si>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</si>
  <si>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</si>
  <si>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</si>
  <si>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</si>
  <si>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</si>
  <si>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</si>
  <si>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</si>
  <si>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</si>
  <si>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</si>
  <si>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</si>
  <si>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</si>
  <si>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</si>
  <si>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</si>
  <si>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</si>
  <si>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</si>
  <si>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</si>
  <si>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</si>
  <si>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</si>
  <si>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</si>
  <si>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</si>
  <si>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</si>
  <si>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</si>
  <si>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</si>
  <si>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</si>
  <si>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</si>
  <si>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</si>
  <si>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</si>
  <si>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</si>
  <si>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</si>
  <si>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</si>
  <si>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</si>
  <si>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</si>
  <si>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</si>
  <si>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</si>
  <si>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</si>
  <si>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</si>
  <si>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</si>
  <si>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</si>
  <si>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</si>
  <si>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</si>
  <si>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</si>
  <si>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</si>
  <si>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</si>
  <si>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</si>
  <si>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</si>
  <si>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</si>
  <si>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</si>
  <si>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</si>
  <si>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</si>
  <si>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</si>
  <si>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</si>
  <si>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</si>
  <si>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</si>
  <si>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</si>
  <si>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</si>
  <si>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</si>
  <si>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</si>
  <si>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</si>
  <si>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</si>
  <si>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</si>
  <si>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</si>
  <si>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</si>
  <si>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</si>
  <si>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</si>
  <si>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</si>
  <si>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</si>
  <si>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</si>
  <si>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</si>
  <si>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</si>
  <si>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</si>
  <si>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</si>
  <si>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</si>
  <si>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</si>
  <si>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</si>
  <si>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</si>
  <si>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</si>
  <si>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</si>
  <si>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</si>
  <si>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</si>
  <si>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</si>
  <si>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</si>
  <si>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</si>
  <si>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</si>
  <si>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</si>
  <si>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</si>
  <si>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</si>
  <si>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</si>
  <si>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</si>
  <si>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</si>
  <si>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</si>
  <si>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</si>
  <si>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</si>
  <si>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</si>
  <si>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</si>
  <si>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</si>
  <si>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</si>
  <si>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</si>
  <si>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</si>
  <si>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</si>
  <si>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</si>
  <si>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</si>
  <si>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</si>
  <si>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</si>
  <si>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</si>
  <si>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</si>
  <si>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</si>
  <si>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</si>
  <si>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</si>
  <si>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</si>
  <si>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</si>
  <si>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</si>
  <si>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</si>
  <si>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</si>
  <si>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</si>
  <si>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</si>
  <si>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</si>
  <si>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</si>
  <si>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</si>
  <si>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</si>
  <si>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</si>
  <si>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</si>
  <si>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</si>
  <si>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</si>
  <si>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</si>
  <si>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</si>
  <si>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</si>
  <si>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</si>
  <si>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</si>
  <si>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</si>
  <si>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</si>
  <si>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</si>
  <si>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</si>
  <si>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</si>
  <si>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</si>
  <si>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</si>
  <si>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</si>
  <si>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</si>
  <si>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</si>
  <si>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</si>
  <si>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</si>
  <si>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</si>
  <si>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</si>
  <si>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</si>
  <si>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</si>
  <si>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</si>
  <si>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</si>
  <si>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</si>
  <si>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</si>
  <si>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</si>
  <si>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</si>
  <si>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</si>
  <si>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</si>
  <si>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</si>
  <si>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</si>
  <si>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</si>
  <si>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</si>
  <si>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</si>
  <si>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</si>
  <si>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</si>
  <si>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</si>
  <si>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</si>
  <si>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</si>
  <si>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</si>
  <si>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</si>
  <si>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</si>
  <si>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</si>
  <si>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</si>
  <si>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</si>
  <si>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</si>
  <si>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</si>
  <si>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</si>
  <si>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</si>
  <si>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</si>
  <si>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</si>
  <si>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</si>
  <si>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</si>
  <si>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</si>
  <si>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</si>
  <si>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</si>
  <si>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</si>
  <si>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</si>
  <si>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</si>
  <si>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</si>
  <si>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</si>
  <si>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</si>
  <si>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</si>
  <si>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</si>
  <si>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</si>
  <si>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</si>
  <si>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</si>
  <si>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</si>
  <si>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</si>
  <si>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</si>
  <si>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</si>
  <si>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</si>
  <si>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</si>
  <si>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</si>
  <si>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</si>
  <si>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</si>
  <si>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</si>
  <si>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</si>
  <si>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</si>
  <si>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</si>
  <si>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</si>
  <si>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</si>
  <si>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</si>
  <si>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</si>
  <si>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</si>
  <si>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</si>
  <si>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</si>
  <si>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</si>
  <si>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</si>
  <si>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</si>
  <si>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</si>
  <si>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</si>
  <si>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</si>
  <si>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</si>
  <si>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</si>
  <si>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</si>
  <si>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</si>
  <si>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</si>
  <si>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</si>
  <si>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</si>
  <si>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</si>
  <si>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</si>
  <si>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</si>
  <si>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</si>
  <si>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</si>
  <si>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</si>
  <si>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</si>
  <si>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</si>
  <si>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</si>
  <si>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</si>
  <si>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</si>
  <si>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</si>
  <si>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</si>
  <si>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</si>
  <si>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</si>
  <si>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</si>
  <si>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</si>
  <si>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</si>
  <si>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</si>
  <si>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</si>
  <si>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</si>
  <si>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</si>
  <si>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</si>
  <si>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</si>
  <si>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</si>
  <si>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</si>
  <si>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</si>
  <si>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</si>
  <si>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</si>
  <si>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</si>
  <si>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</si>
  <si>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</si>
  <si>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</si>
  <si>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</si>
  <si>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</si>
  <si>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</si>
  <si>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</si>
  <si>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</si>
  <si>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</si>
  <si>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</si>
  <si>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</si>
  <si>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</si>
  <si>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</si>
  <si>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</si>
  <si>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</si>
  <si>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</si>
  <si>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</si>
  <si>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</si>
  <si>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</si>
  <si>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</si>
  <si>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</si>
  <si>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</si>
  <si>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</si>
  <si>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</si>
  <si>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</si>
  <si>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</si>
  <si>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</si>
  <si>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</si>
  <si>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</si>
  <si>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</si>
  <si>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</si>
  <si>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</si>
  <si>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</si>
  <si>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</si>
  <si>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</si>
  <si>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</si>
  <si>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</si>
  <si>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</si>
  <si>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</si>
  <si>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</si>
  <si>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</si>
  <si>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</si>
  <si>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</si>
  <si>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</si>
  <si>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</si>
  <si>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</si>
  <si>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</si>
  <si>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</si>
  <si>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</si>
  <si>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</si>
  <si>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</si>
  <si>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</si>
  <si>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</si>
  <si>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</si>
  <si>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</si>
  <si>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</si>
  <si>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</si>
  <si>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</si>
  <si>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</si>
  <si>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</si>
  <si>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</si>
  <si>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</si>
  <si>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</si>
  <si>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</si>
  <si>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</si>
  <si>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</si>
  <si>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</si>
  <si>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</si>
  <si>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</si>
  <si>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</si>
  <si>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</si>
  <si>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</si>
  <si>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</si>
  <si>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</si>
  <si>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</si>
  <si>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</si>
  <si>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</si>
  <si>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</si>
  <si>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</si>
  <si>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</si>
  <si>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</si>
  <si>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</si>
  <si>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</si>
  <si>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</si>
  <si>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</si>
  <si>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</si>
  <si>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</si>
  <si>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</si>
  <si>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</si>
  <si>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</si>
  <si>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</si>
  <si>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</si>
  <si>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</si>
  <si>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</si>
  <si>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</si>
  <si>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</si>
  <si>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</si>
  <si>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</si>
  <si>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</si>
  <si>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</si>
  <si>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</si>
  <si>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</si>
  <si>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</si>
  <si>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</si>
  <si>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</si>
  <si>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</si>
  <si>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</si>
  <si>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</si>
  <si>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</si>
  <si>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</si>
  <si>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</si>
  <si>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</si>
  <si>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</si>
  <si>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</si>
  <si>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</si>
  <si>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</si>
  <si>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</si>
  <si>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</si>
  <si>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</si>
  <si>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</si>
  <si>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</si>
  <si>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</si>
  <si>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</si>
  <si>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</si>
  <si>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</si>
  <si>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</si>
  <si>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</si>
  <si>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</si>
  <si>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</si>
  <si>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</si>
  <si>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</si>
  <si>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</si>
  <si>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</si>
  <si>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</si>
  <si>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</si>
  <si>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</si>
  <si>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</si>
  <si>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</si>
  <si>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</si>
  <si>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</si>
  <si>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</si>
  <si>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</si>
  <si>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</si>
  <si>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</si>
  <si>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</si>
  <si>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</si>
  <si>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</si>
  <si>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</si>
  <si>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</si>
  <si>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</si>
  <si>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</si>
  <si>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</si>
  <si>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</si>
  <si>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</si>
  <si>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</si>
  <si>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</si>
  <si>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</si>
  <si>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</si>
  <si>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</si>
  <si>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</si>
  <si>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</si>
  <si>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</si>
  <si>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</si>
  <si>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</si>
  <si>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</si>
  <si>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</si>
  <si>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</si>
  <si>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</si>
  <si>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</si>
  <si>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</si>
  <si>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</si>
  <si>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</si>
  <si>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</si>
  <si>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</si>
  <si>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</si>
  <si>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</si>
  <si>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</si>
  <si>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</si>
  <si>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</si>
  <si>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</si>
  <si>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</si>
  <si>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</si>
  <si>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</si>
  <si>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</si>
  <si>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</si>
  <si>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</si>
  <si>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</si>
  <si>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</si>
  <si>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</si>
  <si>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</si>
  <si>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</si>
  <si>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</si>
  <si>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</si>
  <si>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</si>
  <si>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</si>
  <si>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</si>
  <si>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</si>
  <si>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</si>
  <si>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</si>
  <si>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</si>
  <si>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</si>
  <si>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</si>
  <si>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</si>
  <si>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</si>
  <si>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</si>
  <si>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</si>
  <si>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</si>
  <si>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</si>
  <si>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</si>
  <si>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</si>
  <si>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</si>
  <si>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</si>
  <si>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</si>
  <si>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</si>
  <si>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</si>
  <si>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</si>
  <si>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</si>
  <si>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</si>
  <si>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</si>
  <si>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</si>
  <si>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</si>
  <si>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</si>
  <si>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</si>
  <si>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</si>
  <si>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</si>
  <si>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</si>
  <si>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</si>
  <si>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</si>
  <si>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</si>
  <si>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</si>
  <si>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</si>
  <si>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</si>
  <si>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</si>
  <si>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</si>
  <si>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</si>
  <si>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</si>
  <si>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</si>
  <si>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</si>
  <si>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</si>
  <si>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</si>
  <si>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</si>
  <si>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</si>
  <si>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</si>
  <si>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</si>
  <si>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</si>
  <si>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</si>
  <si>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</si>
  <si>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</si>
  <si>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</si>
  <si>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</si>
  <si>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</si>
  <si>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</si>
  <si>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</si>
  <si>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</si>
  <si>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</si>
  <si>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</si>
  <si>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</si>
  <si>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</si>
  <si>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</si>
  <si>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</si>
  <si>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</si>
  <si>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</si>
  <si>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</si>
  <si>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</si>
  <si>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</si>
  <si>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</si>
  <si>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</si>
  <si>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</si>
  <si>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</si>
  <si>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</si>
  <si>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</si>
  <si>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</si>
  <si>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</si>
  <si>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</si>
  <si>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</si>
  <si>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</si>
  <si>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</si>
  <si>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</si>
  <si>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</si>
  <si>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</si>
  <si>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</si>
  <si>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</si>
  <si>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</si>
  <si>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</si>
  <si>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</si>
  <si>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</si>
  <si>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</si>
  <si>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</si>
  <si>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</si>
  <si>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</si>
  <si>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</si>
  <si>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</si>
  <si>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</si>
  <si>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</si>
  <si>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</si>
  <si>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</si>
  <si>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</si>
  <si>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</si>
  <si>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</si>
  <si>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</si>
  <si>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</si>
  <si>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</si>
  <si>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</si>
  <si>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</si>
  <si>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</si>
  <si>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</si>
  <si>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</si>
  <si>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</si>
  <si>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</si>
  <si>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</si>
  <si>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</si>
  <si>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</si>
  <si>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</si>
  <si>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</si>
  <si>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</si>
  <si>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</si>
  <si>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</si>
  <si>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</si>
  <si>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</si>
  <si>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</si>
  <si>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</si>
  <si>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</si>
  <si>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</si>
  <si>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</si>
  <si>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</si>
  <si>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</si>
  <si>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</si>
  <si>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</si>
  <si>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</si>
  <si>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</si>
  <si>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</si>
  <si>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</si>
  <si>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</si>
  <si>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</si>
  <si>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</si>
  <si>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</si>
  <si>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</si>
  <si>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</si>
  <si>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</si>
  <si>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</si>
  <si>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</si>
  <si>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</si>
  <si>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</si>
  <si>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</si>
  <si>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</si>
  <si>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</si>
  <si>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</si>
  <si>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</si>
  <si>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</si>
  <si>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</si>
  <si>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</si>
  <si>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</si>
  <si>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</si>
  <si>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</si>
  <si>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</si>
  <si>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</si>
  <si>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</si>
  <si>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</si>
  <si>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</si>
  <si>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</si>
  <si>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</si>
  <si>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</si>
  <si>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</si>
  <si>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</si>
  <si>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</si>
  <si>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</si>
  <si>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</si>
  <si>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</si>
  <si>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</si>
  <si>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</si>
  <si>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</si>
  <si>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</si>
  <si>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</si>
  <si>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</si>
  <si>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</si>
  <si>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</si>
  <si>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</si>
  <si>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</si>
  <si>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</si>
  <si>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</si>
  <si>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</si>
  <si>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</si>
  <si>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</si>
  <si>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</si>
  <si>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</si>
  <si>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</si>
  <si>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</si>
  <si>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</si>
  <si>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</si>
  <si>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</si>
  <si>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</si>
  <si>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</si>
  <si>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</si>
  <si>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</si>
  <si>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</si>
  <si>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</si>
  <si>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</si>
  <si>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</si>
  <si>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</si>
  <si>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</si>
  <si>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</si>
  <si>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</si>
  <si>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</si>
  <si>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</si>
  <si>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</si>
  <si>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</si>
  <si>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</si>
  <si>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</si>
  <si>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</si>
  <si>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</si>
  <si>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</si>
  <si>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</si>
  <si>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</si>
  <si>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</si>
  <si>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</si>
  <si>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</si>
  <si>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</si>
  <si>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</si>
  <si>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</si>
  <si>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</si>
  <si>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</si>
  <si>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</si>
  <si>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</si>
  <si>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</si>
  <si>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</si>
  <si>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</si>
  <si>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</si>
  <si>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</si>
  <si>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</si>
  <si>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</si>
  <si>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</si>
  <si>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</si>
  <si>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</si>
  <si>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</si>
  <si>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</si>
  <si>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</si>
  <si>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</si>
  <si>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</si>
  <si>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</si>
  <si>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</si>
  <si>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</si>
  <si>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</si>
  <si>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</si>
  <si>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</si>
  <si>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</si>
  <si>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</si>
  <si>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</si>
  <si>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</si>
  <si>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</si>
  <si>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</si>
  <si>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</si>
  <si>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</si>
  <si>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</si>
  <si>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</si>
  <si>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</si>
  <si>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</si>
  <si>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</si>
  <si>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</si>
  <si>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</si>
  <si>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</si>
  <si>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</si>
  <si>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</si>
  <si>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</si>
  <si>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</si>
  <si>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</si>
  <si>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</si>
  <si>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</si>
  <si>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</si>
  <si>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</si>
  <si>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</si>
  <si>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</si>
  <si>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</si>
  <si>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</si>
  <si>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</si>
  <si>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</si>
  <si>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</si>
  <si>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</si>
  <si>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</si>
  <si>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</si>
  <si>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</si>
  <si>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</si>
  <si>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</si>
  <si>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</si>
  <si>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</si>
  <si>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</si>
  <si>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</si>
  <si>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</si>
  <si>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</si>
  <si>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</si>
  <si>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</si>
  <si>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</si>
  <si>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</si>
  <si>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</si>
  <si>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</si>
  <si>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</si>
  <si>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</si>
  <si>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</si>
  <si>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</si>
  <si>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</si>
  <si>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</si>
  <si>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</si>
  <si>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</si>
  <si>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</si>
  <si>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</si>
  <si>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</si>
  <si>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</si>
  <si>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</si>
  <si>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</si>
  <si>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</si>
  <si>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</si>
  <si>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</si>
  <si>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</si>
  <si>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</si>
  <si>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</si>
  <si>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</si>
  <si>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</si>
  <si>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</si>
  <si>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</si>
  <si>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</si>
  <si>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</si>
  <si>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</si>
  <si>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</si>
  <si>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</si>
  <si>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</si>
  <si>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</si>
  <si>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</si>
  <si>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</si>
  <si>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</si>
  <si>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</si>
  <si>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</si>
  <si>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</si>
  <si>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</si>
  <si>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</si>
  <si>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</si>
  <si>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</si>
  <si>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</si>
  <si>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</si>
  <si>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</si>
  <si>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</si>
  <si>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</si>
  <si>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</si>
  <si>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</si>
  <si>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</si>
  <si>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</si>
  <si>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</si>
  <si>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</si>
  <si>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</si>
  <si>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</si>
  <si>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</si>
  <si>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</si>
  <si>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</si>
  <si>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</si>
  <si>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</si>
  <si>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</si>
  <si>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</si>
  <si>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</si>
  <si>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</si>
  <si>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</si>
  <si>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</si>
  <si>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</si>
  <si>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</si>
  <si>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</si>
  <si>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</si>
  <si>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</si>
  <si>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</si>
  <si>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</si>
  <si>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</si>
  <si>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</si>
  <si>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</si>
  <si>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</si>
  <si>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</si>
  <si>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</si>
  <si>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</si>
  <si>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</si>
  <si>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</si>
  <si>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</si>
  <si>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</si>
  <si>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</si>
  <si>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</si>
  <si>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</si>
  <si>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</si>
  <si>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</si>
  <si>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</si>
  <si>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</si>
  <si>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</si>
  <si>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</si>
  <si>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</si>
  <si>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</si>
  <si>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</si>
  <si>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</si>
  <si>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</si>
  <si>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</si>
  <si>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</si>
  <si>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</si>
  <si>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</si>
  <si>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</si>
  <si>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</si>
  <si>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</si>
  <si>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</si>
  <si>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</si>
  <si>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</si>
  <si>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</si>
  <si>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</si>
  <si>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</si>
  <si>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</si>
  <si>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</si>
  <si>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</si>
  <si>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</si>
  <si>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</si>
  <si>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</si>
  <si>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</si>
  <si>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</si>
  <si>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</si>
  <si>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</si>
  <si>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</si>
  <si>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</si>
  <si>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</si>
  <si>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</si>
  <si>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</si>
  <si>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</si>
  <si>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</si>
  <si>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</si>
  <si>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</si>
  <si>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</si>
  <si>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</si>
  <si>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</si>
  <si>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</si>
  <si>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</si>
  <si>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</si>
  <si>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</si>
  <si>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</si>
  <si>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</si>
  <si>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</si>
  <si>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</si>
  <si>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</si>
  <si>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</si>
  <si>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</si>
  <si>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</si>
  <si>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</si>
  <si>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</si>
  <si>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</si>
  <si>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</si>
  <si>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</si>
  <si>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</si>
  <si>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</si>
  <si>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</si>
  <si>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</si>
  <si>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</si>
  <si>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</si>
  <si>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</si>
  <si>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</si>
  <si>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</si>
  <si>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</si>
  <si>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</si>
  <si>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</si>
  <si>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</si>
  <si>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</si>
  <si>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</si>
  <si>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</si>
  <si>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</si>
  <si>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</si>
  <si>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</si>
  <si>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</si>
  <si>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</si>
  <si>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</si>
  <si>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</si>
  <si>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</si>
  <si>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</si>
  <si>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</si>
  <si>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</si>
  <si>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</si>
  <si>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</si>
  <si>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</si>
  <si>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</si>
  <si>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</si>
  <si>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</si>
  <si>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</si>
  <si>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</si>
  <si>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</si>
  <si>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</si>
  <si>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</si>
  <si>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</si>
  <si>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</si>
  <si>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</si>
  <si>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</si>
  <si>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</si>
  <si>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</si>
  <si>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</si>
  <si>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</si>
  <si>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</si>
  <si>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</si>
  <si>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</si>
  <si>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</si>
  <si>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</si>
  <si>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</si>
  <si>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</si>
  <si>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</si>
  <si>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</si>
  <si>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</si>
  <si>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</si>
  <si>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</si>
  <si>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</si>
  <si>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</si>
  <si>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</si>
  <si>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</si>
  <si>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</si>
  <si>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</si>
  <si>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</si>
  <si>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</si>
  <si>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</si>
  <si>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</si>
  <si>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</si>
  <si>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</si>
  <si>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</si>
  <si>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</si>
  <si>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</si>
  <si>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</si>
  <si>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</si>
  <si>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</si>
  <si>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</si>
  <si>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</si>
  <si>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</si>
  <si>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</si>
  <si>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</si>
  <si>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</si>
  <si>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</si>
  <si>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</si>
  <si>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</si>
  <si>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</si>
  <si>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</si>
  <si>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</si>
  <si>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</si>
  <si>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</si>
  <si>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</si>
  <si>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</si>
  <si>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</si>
  <si>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</si>
  <si>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</si>
  <si>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</si>
  <si>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</si>
  <si>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</si>
  <si>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</si>
  <si>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</si>
  <si>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</si>
  <si>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</si>
  <si>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</si>
  <si>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</si>
  <si>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</si>
  <si>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</si>
  <si>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</si>
  <si>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</si>
  <si>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</si>
  <si>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</si>
  <si>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</si>
  <si>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</si>
  <si>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</si>
  <si>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</si>
  <si>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</si>
  <si>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</si>
  <si>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</si>
  <si>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</si>
  <si>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</si>
  <si>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</si>
  <si>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</si>
  <si>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</si>
  <si>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</si>
  <si>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</si>
  <si>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</si>
  <si>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</si>
  <si>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</si>
  <si>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</si>
  <si>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</si>
  <si>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</si>
  <si>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</si>
  <si>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</si>
  <si>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</si>
  <si>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</si>
  <si>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</si>
  <si>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</si>
  <si>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</si>
  <si>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</si>
  <si>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</si>
  <si>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</si>
  <si>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</si>
  <si>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</si>
  <si>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</si>
  <si>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</si>
  <si>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</si>
  <si>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</si>
  <si>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</si>
  <si>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</si>
  <si>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</si>
  <si>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</si>
  <si>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</si>
  <si>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</si>
  <si>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</si>
  <si>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</si>
  <si>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</si>
  <si>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</si>
  <si>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</si>
  <si>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</si>
  <si>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</si>
  <si>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</si>
  <si>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</si>
  <si>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</si>
  <si>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</si>
  <si>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</si>
  <si>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</si>
  <si>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</si>
  <si>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</si>
  <si>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</si>
  <si>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</si>
  <si>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</si>
  <si>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</si>
  <si>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</si>
  <si>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</si>
  <si>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</si>
  <si>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</si>
  <si>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</si>
  <si>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</si>
  <si>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</si>
  <si>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</si>
  <si>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</si>
  <si>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</si>
  <si>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</si>
  <si>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</si>
  <si>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</si>
  <si>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</si>
  <si>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</si>
  <si>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</si>
  <si>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</si>
  <si>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</si>
  <si>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</si>
  <si>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</si>
  <si>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</si>
  <si>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</si>
  <si>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</si>
  <si>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</si>
  <si>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</si>
  <si>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</si>
  <si>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</si>
  <si>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</si>
  <si>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</si>
  <si>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</si>
  <si>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</si>
  <si>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</si>
  <si>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</si>
  <si>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</si>
  <si>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</si>
  <si>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</si>
  <si>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</si>
  <si>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</si>
  <si>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</si>
  <si>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</si>
  <si>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</si>
  <si>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</si>
  <si>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</si>
  <si>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</si>
  <si>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</si>
  <si>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</si>
  <si>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</si>
  <si>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</si>
  <si>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</si>
  <si>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</si>
  <si>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</si>
  <si>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</si>
  <si>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</si>
  <si>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</si>
  <si>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</si>
  <si>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</si>
  <si>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</si>
  <si>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</si>
  <si>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</si>
  <si>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</si>
  <si>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</si>
  <si>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</si>
  <si>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</si>
  <si>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</si>
  <si>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</si>
  <si>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</si>
  <si>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</si>
  <si>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</si>
  <si>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</si>
  <si>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</si>
  <si>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</si>
  <si>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</si>
  <si>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</si>
  <si>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</si>
  <si>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</si>
  <si>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</si>
  <si>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</si>
  <si>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</si>
  <si>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</si>
  <si>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</si>
  <si>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</si>
  <si>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</si>
  <si>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</si>
  <si>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</si>
  <si>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</si>
  <si>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</si>
  <si>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</si>
  <si>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</si>
  <si>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</si>
  <si>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</si>
  <si>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</si>
  <si>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</si>
  <si>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</si>
  <si>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</si>
  <si>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</si>
  <si>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</si>
  <si>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</si>
  <si>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</si>
  <si>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</si>
  <si>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</si>
  <si>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</si>
  <si>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</si>
  <si>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</si>
  <si>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</si>
  <si>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</si>
  <si>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</si>
  <si>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</si>
  <si>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</si>
  <si>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</si>
  <si>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</si>
  <si>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</si>
  <si>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</si>
  <si>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</si>
  <si>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</si>
  <si>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</si>
  <si>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</si>
  <si>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</si>
  <si>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</si>
  <si>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</si>
  <si>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</si>
  <si>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</si>
  <si>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</si>
  <si>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</si>
  <si>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</si>
  <si>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</si>
  <si>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</si>
  <si>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</si>
  <si>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</si>
  <si>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</si>
  <si>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</si>
  <si>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</si>
  <si>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</si>
  <si>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</si>
  <si>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</si>
  <si>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</si>
  <si>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</si>
  <si>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</si>
  <si>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</si>
  <si>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</si>
  <si>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</si>
  <si>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</si>
  <si>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</si>
  <si>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</si>
  <si>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</si>
  <si>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</si>
  <si>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</si>
  <si>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</si>
  <si>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</si>
  <si>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</si>
  <si>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</si>
  <si>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</si>
  <si>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</si>
  <si>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</si>
  <si>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</si>
  <si>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</si>
  <si>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</si>
  <si>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</si>
  <si>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</si>
  <si>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</si>
  <si>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</si>
  <si>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</si>
  <si>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</si>
  <si>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</si>
  <si>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</si>
  <si>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</si>
  <si>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</si>
  <si>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</si>
  <si>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</si>
  <si>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</si>
  <si>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</si>
  <si>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</si>
  <si>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</si>
  <si>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</si>
  <si>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</si>
  <si>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</si>
  <si>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</si>
  <si>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</si>
  <si>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</si>
  <si>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</si>
  <si>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</si>
  <si>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</si>
  <si>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</si>
  <si>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</si>
  <si>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</si>
  <si>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</si>
  <si>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</si>
  <si>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</si>
  <si>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</si>
  <si>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</si>
  <si>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</si>
  <si>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</si>
  <si>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</si>
  <si>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</si>
  <si>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</si>
  <si>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</si>
  <si>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</si>
  <si>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</si>
  <si>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</si>
  <si>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</si>
  <si>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</si>
  <si>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</si>
  <si>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</si>
  <si>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</si>
  <si>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</si>
  <si>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</si>
  <si>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</si>
  <si>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</si>
  <si>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</si>
  <si>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</si>
  <si>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</si>
  <si>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</si>
  <si>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</si>
  <si>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</si>
  <si>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</si>
  <si>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</si>
  <si>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</si>
  <si>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</si>
  <si>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</si>
  <si>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</si>
  <si>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</si>
  <si>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</si>
  <si>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</si>
  <si>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</si>
  <si>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</si>
  <si>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</si>
  <si>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</si>
  <si>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</si>
  <si>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</si>
  <si>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</si>
  <si>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</si>
  <si>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</si>
  <si>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</si>
  <si>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</si>
  <si>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</si>
  <si>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</si>
  <si>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</si>
  <si>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</si>
  <si>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</si>
  <si>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</si>
  <si>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</si>
  <si>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</si>
  <si>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</si>
  <si>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</si>
  <si>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</si>
  <si>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</si>
  <si>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</si>
  <si>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</si>
  <si>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</si>
  <si>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</si>
  <si>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</si>
  <si>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</si>
  <si>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</si>
  <si>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</si>
  <si>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</si>
  <si>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</si>
  <si>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</si>
  <si>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</si>
  <si>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</si>
  <si>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</si>
  <si>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</si>
  <si>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</si>
  <si>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</si>
  <si>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</si>
  <si>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</si>
  <si>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</si>
  <si>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</si>
  <si>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</si>
  <si>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</si>
  <si>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</si>
  <si>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</si>
  <si>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</si>
  <si>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</si>
  <si>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</si>
  <si>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</si>
  <si>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</si>
  <si>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</si>
  <si>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</si>
  <si>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</si>
  <si>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</si>
  <si>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</si>
  <si>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</si>
  <si>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</si>
  <si>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</si>
  <si>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</si>
  <si>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</si>
  <si>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</si>
  <si>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</si>
  <si>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</si>
  <si>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</si>
  <si>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</si>
  <si>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</si>
  <si>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</si>
  <si>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</si>
  <si>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</si>
  <si>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</si>
  <si>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</si>
  <si>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</si>
  <si>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</si>
  <si>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</si>
  <si>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</si>
  <si>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</si>
  <si>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</si>
  <si>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</si>
  <si>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</si>
  <si>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</si>
  <si>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</si>
  <si>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</si>
  <si>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</si>
  <si>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</si>
  <si>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</si>
  <si>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</si>
  <si>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</si>
  <si>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</si>
  <si>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</si>
  <si>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</si>
  <si>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</si>
  <si>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</si>
  <si>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</si>
  <si>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</si>
  <si>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</si>
  <si>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</si>
  <si>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</si>
  <si>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</si>
  <si>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</si>
  <si>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</si>
  <si>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</si>
  <si>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</si>
  <si>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</si>
  <si>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</si>
  <si>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</si>
  <si>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</si>
  <si>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</si>
  <si>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</si>
  <si>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</si>
  <si>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</si>
  <si>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</si>
  <si>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</si>
  <si>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</si>
  <si>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</si>
  <si>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</si>
  <si>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</si>
  <si>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</si>
  <si>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</si>
  <si>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</si>
  <si>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</si>
  <si>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</si>
  <si>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</si>
  <si>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</si>
  <si>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</si>
  <si>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</si>
  <si>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</si>
  <si>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</si>
  <si>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</si>
  <si>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</si>
  <si>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</si>
  <si>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</si>
  <si>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</si>
  <si>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</si>
  <si>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</si>
  <si>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</si>
  <si>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</si>
  <si>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</si>
  <si>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</si>
  <si>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</si>
  <si>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</si>
  <si>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</si>
  <si>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</si>
  <si>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</si>
  <si>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</si>
  <si>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</si>
  <si>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</si>
  <si>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</si>
  <si>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</si>
  <si>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</si>
  <si>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</si>
  <si>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</si>
  <si>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</si>
  <si>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</si>
  <si>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</si>
  <si>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</si>
  <si>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</si>
  <si>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</si>
  <si>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</si>
  <si>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</si>
  <si>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</si>
  <si>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</si>
  <si>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</si>
  <si>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</si>
  <si>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</si>
  <si>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</si>
  <si>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</si>
  <si>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</si>
  <si>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</si>
  <si>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</si>
  <si>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</si>
  <si>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</si>
  <si>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</si>
  <si>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</si>
  <si>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</si>
  <si>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</si>
  <si>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</si>
  <si>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</si>
  <si>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</si>
  <si>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</si>
  <si>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</si>
  <si>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</si>
  <si>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</si>
  <si>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</si>
  <si>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</si>
  <si>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</si>
  <si>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</si>
  <si>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</si>
  <si>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</si>
  <si>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</si>
  <si>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</si>
  <si>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</si>
  <si>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</si>
  <si>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</si>
  <si>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</si>
  <si>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</si>
  <si>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</si>
  <si>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</si>
  <si>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</si>
  <si>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</si>
  <si>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</si>
  <si>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</si>
  <si>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</si>
  <si>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</si>
  <si>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</si>
  <si>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</si>
  <si>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</si>
  <si>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</si>
  <si>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</si>
  <si>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</si>
  <si>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</si>
  <si>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</si>
  <si>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</si>
  <si>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</si>
  <si>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</si>
  <si>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</si>
  <si>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</si>
  <si>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</si>
  <si>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</si>
  <si>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</si>
  <si>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</si>
  <si>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</si>
  <si>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</si>
  <si>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</si>
  <si>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</si>
  <si>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</si>
  <si>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</si>
  <si>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</si>
  <si>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</si>
  <si>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</si>
  <si>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</si>
  <si>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</si>
  <si>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</si>
  <si>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</si>
  <si>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</si>
  <si>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</si>
  <si>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</si>
  <si>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</si>
  <si>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</si>
  <si>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</si>
  <si>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</si>
  <si>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</si>
  <si>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</si>
  <si>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</si>
  <si>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</si>
  <si>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</si>
  <si>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</si>
  <si>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</si>
  <si>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</si>
  <si>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</si>
  <si>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</si>
  <si>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</si>
  <si>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</si>
  <si>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</si>
  <si>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</si>
  <si>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</si>
  <si>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</si>
  <si>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</si>
  <si>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</si>
  <si>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</si>
  <si>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</si>
  <si>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</si>
  <si>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</si>
  <si>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</si>
  <si>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</si>
  <si>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</si>
  <si>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</si>
  <si>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</si>
  <si>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</si>
  <si>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</si>
  <si>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</si>
  <si>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</si>
  <si>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</si>
  <si>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</si>
  <si>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</si>
  <si>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</si>
  <si>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</si>
  <si>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</si>
  <si>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</si>
  <si>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</si>
  <si>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</si>
  <si>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</si>
  <si>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</si>
  <si>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</si>
  <si>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</si>
  <si>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</si>
  <si>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</si>
  <si>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</si>
  <si>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</si>
  <si>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</si>
  <si>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</si>
  <si>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</si>
  <si>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</si>
  <si>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</si>
  <si>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</si>
  <si>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</si>
  <si>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</si>
  <si>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</si>
  <si>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</si>
  <si>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</si>
  <si>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</si>
  <si>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</si>
  <si>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</si>
  <si>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</si>
  <si>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</si>
  <si>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</si>
  <si>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</si>
  <si>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</si>
  <si>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</si>
  <si>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</si>
  <si>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</si>
  <si>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</si>
  <si>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</si>
  <si>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</si>
  <si>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</si>
  <si>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</si>
  <si>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</si>
  <si>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</si>
  <si>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</si>
  <si>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</si>
  <si>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</si>
  <si>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</si>
  <si>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</si>
  <si>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</si>
  <si>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</si>
  <si>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</si>
  <si>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</si>
  <si>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</si>
  <si>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</si>
  <si>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</si>
  <si>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</si>
  <si>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</si>
  <si>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</si>
  <si>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</si>
  <si>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</si>
  <si>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</si>
  <si>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</si>
  <si>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</si>
  <si>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</si>
  <si>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</si>
  <si>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</si>
  <si>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</si>
  <si>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</si>
  <si>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</si>
  <si>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</si>
  <si>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</si>
  <si>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</si>
  <si>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</si>
  <si>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</si>
  <si>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</si>
  <si>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</si>
  <si>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</si>
  <si>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</si>
  <si>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</si>
  <si>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</si>
  <si>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</si>
  <si>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</si>
  <si>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</si>
  <si>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</si>
  <si>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</si>
  <si>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</si>
  <si>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</si>
  <si>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</si>
  <si>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</si>
  <si>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</si>
  <si>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</si>
  <si>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</si>
  <si>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</si>
  <si>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</si>
  <si>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</si>
  <si>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</si>
  <si>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</si>
  <si>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</si>
  <si>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</si>
  <si>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</si>
  <si>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</si>
  <si>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</si>
  <si>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</si>
  <si>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</si>
  <si>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</si>
  <si>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</si>
  <si>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</si>
  <si>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</si>
  <si>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</si>
  <si>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</si>
  <si>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</si>
  <si>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</si>
  <si>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</si>
  <si>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</si>
  <si>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</si>
  <si>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</si>
  <si>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</si>
  <si>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</si>
  <si>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</si>
  <si>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</si>
  <si>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</si>
  <si>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</si>
  <si>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</si>
  <si>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</si>
  <si>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</si>
  <si>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</si>
  <si>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</si>
  <si>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</si>
  <si>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</si>
  <si>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</si>
  <si>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</si>
  <si>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</si>
  <si>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</si>
  <si>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</si>
  <si>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</si>
  <si>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</si>
  <si>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</si>
  <si>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</si>
  <si>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</si>
  <si>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</si>
  <si>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</si>
  <si>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</si>
  <si>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</si>
  <si>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</si>
  <si>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</si>
  <si>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</si>
  <si>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</si>
  <si>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</si>
  <si>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</si>
  <si>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</si>
  <si>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</si>
  <si>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</si>
  <si>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</si>
  <si>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</si>
  <si>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</si>
  <si>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</si>
  <si>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</si>
  <si>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</si>
  <si>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</si>
  <si>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</si>
  <si>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</si>
  <si>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</si>
  <si>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</si>
  <si>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</si>
  <si>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</si>
  <si>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</si>
  <si>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</si>
  <si>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</si>
  <si>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</si>
  <si>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</si>
  <si>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</si>
  <si>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</si>
  <si>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</si>
  <si>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</si>
  <si>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</si>
  <si>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</si>
  <si>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</si>
  <si>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</si>
  <si>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</si>
  <si>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</si>
  <si>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</si>
  <si>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</si>
  <si>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</si>
  <si>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</si>
  <si>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</si>
  <si>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</si>
  <si>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</si>
  <si>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</si>
  <si>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</si>
  <si>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</si>
  <si>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</si>
  <si>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</si>
  <si>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</si>
  <si>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</si>
  <si>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</si>
  <si>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</si>
  <si>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</si>
  <si>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</si>
  <si>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</si>
  <si>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</si>
  <si>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</si>
  <si>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</si>
  <si>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</si>
  <si>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</si>
  <si>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</si>
  <si>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</si>
  <si>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</si>
  <si>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</si>
  <si>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</si>
  <si>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</si>
  <si>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</si>
  <si>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</si>
  <si>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</si>
  <si>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</si>
  <si>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</si>
  <si>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</si>
  <si>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</si>
  <si>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</si>
  <si>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</si>
  <si>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</si>
  <si>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</si>
  <si>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</si>
  <si>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</si>
  <si>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</si>
  <si>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</si>
  <si>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</si>
  <si>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</si>
  <si>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</si>
  <si>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</si>
  <si>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</si>
  <si>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</si>
  <si>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</si>
  <si>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</si>
  <si>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</si>
  <si>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</si>
  <si>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</si>
  <si>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</si>
  <si>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</si>
  <si>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</si>
  <si>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</si>
  <si>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</si>
  <si>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</si>
  <si>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</si>
  <si>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</si>
  <si>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</si>
  <si>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</si>
  <si>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</si>
  <si>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</si>
  <si>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</si>
  <si>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</si>
  <si>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</si>
  <si>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</si>
  <si>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</si>
  <si>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</si>
  <si>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</si>
  <si>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</si>
  <si>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</si>
  <si>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</si>
  <si>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</si>
  <si>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</si>
  <si>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</si>
  <si>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</si>
  <si>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</si>
  <si>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</si>
  <si>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</si>
  <si>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</si>
  <si>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</si>
  <si>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</si>
  <si>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</si>
  <si>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</si>
  <si>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</si>
  <si>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</si>
  <si>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</si>
  <si>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</si>
  <si>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</si>
  <si>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</si>
  <si>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</si>
  <si>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</si>
  <si>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</si>
  <si>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</si>
  <si>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</si>
  <si>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</si>
  <si>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</si>
  <si>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</si>
  <si>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</si>
  <si>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</si>
  <si>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</si>
  <si>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</si>
  <si>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</si>
  <si>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</si>
  <si>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</si>
  <si>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</si>
  <si>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</si>
  <si>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</si>
  <si>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</si>
  <si>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</si>
  <si>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</si>
  <si>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</si>
  <si>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</si>
  <si>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</si>
  <si>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</si>
  <si>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</si>
  <si>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</si>
  <si>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</si>
  <si>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</si>
  <si>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</si>
  <si>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</si>
  <si>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</si>
  <si>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</si>
  <si>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</si>
  <si>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</si>
  <si>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</si>
  <si>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</si>
  <si>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</si>
  <si>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</si>
  <si>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</si>
  <si>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</si>
  <si>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</si>
  <si>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</si>
  <si>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</si>
  <si>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</si>
  <si>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</si>
  <si>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</si>
  <si>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</si>
  <si>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</si>
  <si>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</si>
  <si>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</si>
  <si>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</si>
  <si>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</si>
  <si>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</si>
  <si>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</si>
  <si>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</si>
  <si>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</si>
  <si>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</si>
  <si>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</si>
  <si>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</si>
  <si>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</si>
  <si>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</si>
  <si>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</si>
  <si>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</si>
  <si>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</si>
  <si>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</si>
  <si>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</si>
  <si>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</si>
  <si>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</si>
  <si>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</si>
  <si>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</si>
  <si>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</si>
  <si>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</si>
  <si>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</si>
  <si>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</si>
  <si>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</si>
  <si>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</si>
  <si>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</si>
  <si>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</si>
  <si>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</si>
  <si>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</si>
  <si>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</si>
  <si>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</si>
  <si>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</si>
  <si>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</si>
  <si>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</si>
  <si>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</si>
  <si>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</si>
  <si>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</si>
  <si>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</si>
  <si>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</si>
  <si>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</si>
  <si>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</si>
  <si>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</si>
  <si>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</si>
  <si>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</si>
  <si>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</si>
  <si>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</si>
  <si>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</si>
  <si>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</si>
  <si>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</si>
  <si>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</si>
  <si>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</si>
  <si>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</si>
  <si>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</si>
  <si>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</si>
  <si>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</si>
  <si>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</si>
  <si>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</si>
  <si>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</si>
  <si>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</si>
  <si>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</si>
  <si>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</si>
  <si>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</si>
  <si>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</si>
  <si>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</si>
  <si>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</si>
  <si>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</si>
  <si>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</si>
  <si>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</si>
  <si>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</si>
  <si>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</si>
  <si>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</si>
  <si>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</si>
  <si>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</si>
  <si>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</si>
  <si>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</si>
  <si>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</si>
  <si>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</si>
  <si>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</si>
  <si>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</si>
  <si>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</si>
  <si>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</si>
  <si>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</si>
  <si>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</si>
  <si>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</si>
  <si>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</si>
  <si>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</si>
  <si>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</si>
  <si>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</si>
  <si>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</si>
  <si>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</si>
  <si>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</si>
  <si>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</si>
  <si>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</si>
  <si>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</si>
  <si>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</si>
  <si>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</si>
  <si>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</si>
  <si>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</si>
  <si>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</si>
  <si>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</si>
  <si>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</si>
  <si>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</si>
  <si>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</si>
  <si>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</si>
  <si>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</si>
  <si>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</si>
  <si>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</si>
  <si>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</si>
  <si>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</si>
  <si>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</si>
  <si>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</si>
  <si>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</si>
  <si>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</si>
  <si>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</si>
  <si>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</si>
  <si>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</si>
  <si>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</si>
  <si>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</si>
  <si>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</si>
  <si>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</si>
  <si>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</si>
  <si>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</si>
  <si>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</si>
  <si>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</si>
  <si>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</si>
  <si>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</si>
  <si>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</si>
  <si>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</si>
  <si>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</si>
  <si>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</si>
  <si>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</si>
  <si>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</si>
  <si>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</si>
  <si>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</si>
  <si>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</si>
  <si>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</si>
  <si>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</si>
  <si>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</si>
  <si>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</si>
  <si>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</si>
  <si>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</si>
  <si>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</si>
  <si>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</si>
  <si>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</si>
  <si>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</si>
  <si>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</si>
  <si>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</si>
  <si>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</si>
  <si>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</si>
  <si>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</si>
  <si>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</si>
  <si>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</si>
  <si>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</si>
  <si>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</si>
  <si>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</si>
  <si>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</si>
  <si>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</si>
  <si>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</si>
  <si>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</si>
  <si>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</si>
  <si>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</si>
  <si>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</si>
  <si>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</si>
  <si>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</si>
  <si>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</si>
  <si>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</si>
  <si>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</si>
  <si>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</si>
  <si>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</si>
  <si>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</si>
  <si>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</si>
  <si>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</si>
  <si>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</si>
  <si>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</si>
  <si>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</si>
  <si>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</si>
  <si>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</si>
  <si>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</si>
  <si>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</si>
  <si>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</si>
  <si>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</si>
  <si>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</si>
  <si>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</si>
  <si>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</si>
  <si>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</si>
  <si>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</si>
  <si>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</si>
  <si>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</si>
  <si>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</si>
  <si>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</si>
  <si>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</si>
  <si>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</si>
  <si>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</si>
  <si>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</si>
  <si>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</si>
  <si>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</si>
  <si>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</si>
  <si>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</si>
  <si>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</si>
  <si>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</si>
  <si>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</si>
  <si>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</si>
  <si>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</si>
  <si>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</si>
  <si>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</si>
  <si>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</si>
  <si>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</si>
  <si>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</si>
  <si>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</si>
  <si>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</si>
  <si>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</si>
  <si>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</si>
  <si>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</si>
  <si>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</si>
  <si>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</si>
  <si>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</si>
  <si>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</si>
  <si>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</si>
  <si>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</si>
  <si>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</si>
  <si>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</si>
  <si>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</si>
  <si>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</si>
  <si>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</si>
  <si>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</si>
  <si>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</si>
  <si>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</si>
  <si>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</si>
  <si>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</si>
  <si>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</si>
  <si>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</si>
  <si>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</si>
  <si>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</si>
  <si>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</si>
  <si>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</si>
  <si>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</si>
  <si>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</si>
  <si>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</si>
  <si>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</si>
  <si>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</si>
  <si>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</si>
  <si>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</si>
  <si>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</si>
  <si>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</si>
  <si>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</si>
  <si>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</si>
  <si>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</si>
  <si>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</si>
  <si>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</si>
  <si>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</si>
  <si>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</si>
  <si>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</si>
  <si>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</si>
  <si>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</si>
  <si>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</si>
  <si>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</si>
  <si>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</si>
  <si>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</si>
  <si>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</si>
  <si>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</si>
  <si>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</si>
  <si>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</si>
  <si>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</si>
  <si>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</si>
  <si>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</si>
  <si>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</si>
  <si>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</si>
  <si>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</si>
  <si>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</si>
  <si>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</si>
  <si>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</si>
  <si>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</si>
  <si>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</si>
  <si>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</si>
  <si>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</si>
  <si>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</si>
  <si>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</si>
  <si>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</si>
  <si>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</si>
  <si>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</si>
  <si>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</si>
  <si>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</si>
  <si>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</si>
  <si>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</si>
  <si>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</si>
  <si>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</si>
  <si>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</si>
  <si>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</si>
  <si>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</si>
  <si>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</si>
  <si>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</si>
  <si>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</si>
  <si>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</si>
  <si>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</si>
  <si>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</si>
  <si>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</si>
  <si>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</si>
  <si>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</si>
  <si>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</si>
  <si>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</si>
  <si>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</si>
  <si>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</si>
  <si>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</si>
  <si>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</si>
  <si>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</si>
  <si>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</si>
  <si>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</si>
  <si>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</si>
  <si>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</si>
  <si>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</si>
  <si>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</si>
  <si>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</si>
  <si>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</si>
  <si>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</si>
  <si>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</si>
  <si>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</si>
  <si>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</si>
  <si>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</si>
  <si>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</si>
  <si>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</si>
  <si>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</si>
  <si>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</si>
  <si>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</si>
  <si>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</si>
  <si>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</si>
  <si>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</si>
  <si>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</si>
  <si>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</si>
  <si>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</si>
  <si>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</si>
  <si>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</si>
  <si>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</si>
  <si>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</si>
  <si>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</si>
  <si>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</si>
  <si>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</si>
  <si>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</si>
  <si>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</si>
  <si>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</si>
  <si>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</si>
  <si>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</si>
  <si>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</si>
  <si>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</si>
  <si>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</si>
  <si>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</si>
  <si>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</si>
  <si>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</si>
  <si>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</si>
  <si>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</si>
  <si>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</si>
  <si>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</si>
  <si>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</si>
  <si>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</si>
  <si>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</si>
  <si>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</si>
  <si>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</si>
  <si>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</si>
  <si>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</si>
  <si>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</si>
  <si>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</si>
  <si>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</si>
  <si>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</si>
  <si>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</si>
  <si>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</si>
  <si>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</si>
  <si>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</si>
  <si>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</si>
  <si>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</si>
  <si>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</si>
  <si>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</si>
  <si>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</si>
  <si>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</si>
  <si>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</si>
  <si>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</si>
  <si>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</si>
  <si>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</si>
  <si>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</si>
  <si>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</si>
  <si>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</si>
  <si>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</si>
  <si>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</si>
  <si>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</si>
  <si>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</si>
  <si>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</si>
  <si>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</si>
  <si>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</si>
  <si>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</si>
  <si>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</si>
  <si>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</si>
  <si>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</si>
  <si>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</si>
  <si>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</si>
  <si>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</si>
  <si>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</si>
  <si>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</si>
  <si>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</si>
  <si>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</si>
  <si>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</si>
  <si>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</si>
  <si>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</si>
  <si>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</si>
  <si>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</si>
  <si>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</si>
  <si>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</si>
  <si>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</si>
  <si>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</si>
  <si>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</si>
  <si>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</si>
  <si>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</si>
  <si>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</si>
  <si>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</si>
  <si>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</si>
  <si>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</si>
  <si>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</si>
  <si>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</si>
  <si>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</si>
  <si>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</si>
  <si>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</si>
  <si>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</si>
  <si>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</si>
  <si>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</si>
  <si>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</si>
  <si>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</si>
  <si>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</si>
  <si>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</si>
  <si>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</si>
  <si>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</si>
  <si>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</si>
  <si>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</si>
  <si>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</si>
  <si>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</si>
  <si>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</si>
  <si>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</si>
  <si>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</si>
  <si>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</si>
  <si>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</si>
  <si>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</si>
  <si>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</si>
  <si>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</si>
  <si>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</si>
  <si>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</si>
  <si>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</si>
  <si>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</si>
  <si>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</si>
  <si>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</si>
  <si>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</si>
  <si>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</si>
  <si>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</si>
  <si>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</si>
  <si>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</si>
  <si>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</si>
  <si>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</si>
  <si>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</si>
  <si>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</si>
  <si>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</si>
  <si>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</si>
  <si>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</si>
  <si>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</si>
  <si>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</si>
  <si>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</si>
  <si>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</si>
  <si>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</si>
  <si>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</si>
  <si>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</si>
  <si>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</si>
  <si>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</si>
  <si>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</si>
  <si>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</si>
  <si>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</si>
  <si>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</si>
  <si>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</si>
  <si>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</si>
  <si>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</si>
  <si>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</si>
  <si>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</si>
  <si>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</si>
  <si>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</si>
  <si>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</si>
  <si>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</si>
  <si>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</si>
  <si>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</si>
  <si>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</si>
  <si>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</si>
  <si>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</si>
  <si>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</si>
  <si>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</si>
  <si>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</si>
  <si>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</si>
  <si>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</si>
  <si>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</si>
  <si>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</si>
  <si>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</si>
  <si>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</si>
  <si>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</si>
  <si>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</si>
  <si>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</si>
  <si>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</si>
  <si>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</si>
  <si>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</si>
  <si>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</si>
  <si>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</si>
  <si>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</si>
  <si>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</si>
  <si>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</si>
  <si>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</si>
  <si>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</si>
  <si>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</si>
  <si>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</si>
  <si>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</si>
  <si>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</si>
  <si>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</si>
  <si>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</si>
  <si>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</si>
  <si>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</si>
  <si>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</si>
  <si>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</si>
  <si>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</si>
  <si>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</si>
  <si>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</si>
  <si>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</si>
  <si>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</si>
  <si>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</si>
  <si>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</si>
  <si>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</si>
  <si>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</si>
  <si>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</si>
  <si>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</si>
  <si>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</si>
  <si>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</si>
  <si>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</si>
  <si>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</si>
  <si>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</si>
  <si>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</si>
  <si>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</si>
  <si>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</si>
  <si>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</si>
  <si>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</si>
  <si>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</si>
  <si>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</si>
  <si>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</si>
  <si>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</si>
  <si>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</si>
  <si>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</si>
  <si>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</si>
  <si>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</si>
  <si>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</si>
  <si>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</si>
  <si>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</si>
  <si>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</si>
  <si>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</si>
  <si>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</si>
  <si>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</si>
  <si>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</si>
  <si>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</si>
  <si>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</si>
  <si>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</si>
  <si>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</si>
  <si>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</si>
  <si>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</si>
  <si>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</si>
  <si>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</si>
  <si>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</si>
  <si>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</si>
  <si>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</si>
  <si>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</si>
  <si>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</si>
  <si>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</si>
  <si>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</si>
  <si>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</si>
  <si>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</si>
  <si>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</si>
  <si>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</si>
  <si>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</si>
  <si>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</si>
  <si>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</si>
  <si>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</si>
  <si>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</si>
  <si>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</si>
  <si>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</si>
  <si>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</si>
  <si>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</si>
  <si>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</si>
  <si>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</si>
  <si>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</si>
  <si>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</si>
  <si>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</si>
  <si>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</si>
  <si>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</si>
  <si>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</si>
  <si>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</si>
  <si>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</si>
  <si>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</si>
  <si>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</si>
  <si>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</si>
  <si>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</si>
  <si>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</si>
  <si>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</si>
  <si>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</si>
  <si>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</si>
  <si>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</si>
  <si>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</si>
  <si>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</si>
  <si>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</si>
  <si>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</si>
  <si>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</si>
  <si>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</si>
  <si>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</si>
  <si>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</si>
  <si>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</si>
  <si>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</si>
  <si>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</si>
  <si>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</si>
  <si>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</si>
  <si>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</si>
  <si>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</si>
  <si>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</si>
  <si>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</si>
  <si>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</si>
  <si>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</si>
  <si>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</si>
  <si>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</si>
  <si>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</si>
  <si>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</si>
  <si>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</si>
  <si>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</si>
  <si>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</si>
  <si>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</si>
  <si>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</si>
  <si>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</si>
  <si>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</si>
  <si>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</si>
  <si>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</si>
  <si>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</si>
  <si>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</si>
  <si>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</si>
  <si>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</si>
  <si>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</si>
  <si>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</si>
  <si>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</si>
  <si>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</si>
  <si>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</si>
  <si>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</si>
  <si>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</si>
  <si>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</si>
  <si>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</si>
  <si>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</si>
  <si>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</si>
  <si>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</si>
  <si>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</si>
  <si>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</si>
  <si>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</si>
  <si>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</si>
  <si>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</si>
  <si>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</si>
  <si>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</si>
  <si>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</si>
  <si>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</si>
  <si>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</si>
  <si>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</si>
  <si>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</si>
  <si>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</si>
  <si>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</si>
  <si>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</si>
  <si>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</si>
  <si>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</si>
  <si>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</si>
  <si>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</si>
  <si>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</si>
  <si>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</si>
  <si>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</si>
  <si>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</si>
  <si>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</si>
  <si>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</si>
  <si>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</si>
  <si>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</si>
  <si>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</si>
  <si>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</si>
  <si>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</si>
  <si>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</si>
  <si>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</si>
  <si>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</si>
  <si>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</si>
  <si>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</si>
  <si>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</si>
  <si>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</si>
  <si>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</si>
  <si>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</si>
  <si>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</si>
  <si>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</si>
  <si>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</si>
  <si>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</si>
  <si>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</si>
  <si>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</si>
  <si>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</si>
  <si>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</si>
  <si>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</si>
  <si>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</si>
  <si>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</si>
  <si>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</si>
  <si>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</si>
  <si>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</si>
  <si>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</si>
  <si>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</si>
  <si>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</si>
  <si>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</si>
  <si>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</si>
  <si>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</si>
  <si>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</si>
  <si>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</si>
  <si>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</si>
  <si>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</si>
  <si>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</si>
  <si>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</si>
  <si>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</si>
  <si>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</si>
  <si>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</si>
  <si>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</si>
  <si>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</si>
  <si>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</si>
  <si>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</si>
  <si>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</si>
  <si>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</si>
  <si>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</si>
  <si>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</si>
  <si>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</si>
  <si>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</si>
  <si>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</si>
  <si>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</si>
  <si>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</si>
  <si>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</si>
  <si>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</si>
  <si>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</si>
  <si>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</si>
  <si>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</si>
  <si>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</si>
  <si>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</si>
  <si>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</si>
  <si>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</si>
  <si>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</si>
  <si>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</si>
  <si>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</si>
  <si>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</si>
  <si>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</si>
  <si>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</si>
  <si>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</si>
  <si>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</si>
  <si>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</si>
  <si>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</si>
  <si>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</si>
  <si>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</si>
  <si>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</si>
  <si>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</si>
  <si>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</si>
  <si>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</si>
  <si>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</si>
  <si>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</si>
  <si>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</si>
  <si>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</si>
  <si>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</si>
  <si>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</si>
  <si>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</si>
  <si>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</si>
  <si>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</si>
  <si>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</si>
  <si>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</si>
  <si>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</si>
  <si>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</si>
  <si>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</si>
  <si>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</si>
  <si>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</si>
  <si>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</si>
  <si>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</si>
  <si>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</si>
  <si>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</si>
  <si>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</si>
  <si>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</si>
  <si>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</si>
  <si>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</si>
  <si>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</si>
  <si>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</si>
  <si>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</si>
  <si>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</si>
  <si>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</si>
  <si>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</si>
  <si>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</si>
  <si>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</si>
  <si>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</si>
  <si>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</si>
  <si>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</si>
  <si>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</si>
  <si>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</si>
  <si>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</si>
  <si>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</si>
  <si>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</si>
  <si>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</si>
  <si>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</si>
  <si>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</si>
  <si>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</si>
  <si>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</si>
  <si>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</si>
  <si>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</si>
  <si>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</si>
  <si>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</si>
  <si>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</si>
  <si>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</si>
  <si>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</si>
  <si>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</si>
  <si>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</si>
  <si>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</si>
  <si>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</si>
  <si>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</si>
  <si>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</si>
  <si>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</si>
  <si>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</si>
  <si>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</si>
  <si>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</si>
  <si>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</si>
  <si>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</si>
  <si>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</si>
  <si>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</si>
  <si>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</si>
  <si>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</si>
  <si>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</si>
  <si>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</si>
  <si>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</si>
  <si>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</si>
  <si>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</si>
  <si>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</si>
  <si>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</si>
  <si>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</si>
  <si>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</si>
  <si>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</si>
  <si>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</si>
  <si>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</si>
  <si>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</si>
  <si>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</si>
  <si>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</si>
  <si>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</si>
  <si>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</si>
  <si>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</si>
  <si>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</si>
  <si>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</si>
  <si>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</si>
  <si>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</si>
  <si>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</si>
  <si>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</si>
  <si>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</si>
  <si>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</si>
  <si>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</si>
  <si>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</si>
  <si>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</si>
  <si>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</si>
  <si>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</si>
  <si>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</si>
  <si>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</si>
  <si>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</si>
  <si>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</si>
  <si>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</si>
  <si>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</si>
  <si>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</si>
  <si>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</si>
  <si>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</si>
  <si>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</si>
  <si>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</si>
  <si>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</si>
  <si>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</si>
  <si>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</si>
  <si>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</si>
  <si>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</si>
  <si>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</si>
  <si>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</si>
  <si>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</si>
  <si>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</si>
  <si>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</si>
  <si>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</si>
  <si>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</si>
  <si>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</si>
  <si>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</si>
  <si>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</si>
  <si>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</si>
  <si>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</si>
  <si>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</si>
  <si>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</si>
  <si>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</si>
  <si>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</si>
  <si>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</si>
  <si>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</si>
  <si>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</si>
  <si>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</si>
  <si>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</si>
  <si>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</si>
  <si>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</si>
  <si>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</si>
  <si>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</si>
  <si>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</si>
  <si>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</si>
  <si>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</si>
  <si>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</si>
  <si>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</si>
  <si>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</si>
  <si>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</si>
  <si>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</si>
  <si>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</si>
  <si>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</si>
  <si>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</si>
  <si>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</si>
  <si>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</si>
  <si>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</si>
  <si>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</si>
  <si>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</si>
  <si>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</si>
  <si>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</si>
  <si>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</si>
  <si>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</si>
  <si>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</si>
  <si>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</si>
  <si>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</si>
  <si>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</si>
  <si>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</si>
  <si>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</si>
  <si>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</si>
  <si>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</si>
  <si>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</si>
  <si>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</si>
  <si>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</si>
  <si>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</si>
  <si>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</si>
  <si>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</si>
  <si>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</si>
  <si>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</si>
  <si>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</si>
  <si>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</si>
  <si>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</si>
  <si>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</si>
  <si>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</si>
  <si>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</si>
  <si>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</si>
  <si>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</si>
  <si>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</si>
  <si>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</si>
  <si>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</si>
  <si>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</si>
  <si>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</si>
  <si>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</si>
  <si>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</si>
  <si>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</si>
  <si>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</si>
  <si>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</si>
  <si>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</si>
  <si>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</si>
  <si>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</si>
  <si>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</si>
  <si>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</si>
  <si>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</si>
  <si>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</si>
  <si>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</si>
  <si>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</si>
  <si>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</si>
  <si>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</si>
  <si>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</si>
  <si>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</si>
  <si>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</si>
  <si>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</si>
  <si>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</si>
  <si>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</si>
  <si>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</si>
  <si>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</si>
  <si>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</si>
  <si>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</si>
  <si>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</si>
  <si>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</si>
  <si>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</si>
  <si>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</si>
  <si>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</si>
  <si>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</si>
  <si>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</si>
  <si>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</si>
  <si>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</si>
  <si>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</si>
  <si>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</si>
  <si>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</si>
  <si>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</si>
  <si>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</si>
  <si>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</si>
  <si>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</si>
  <si>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</si>
  <si>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</si>
  <si>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</si>
  <si>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</si>
  <si>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</si>
  <si>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</si>
  <si>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</si>
  <si>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</si>
  <si>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</si>
  <si>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</si>
  <si>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</si>
  <si>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</si>
  <si>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</si>
  <si>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</si>
  <si>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</si>
  <si>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</si>
  <si>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</si>
  <si>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</si>
  <si>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</si>
  <si>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</si>
  <si>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</si>
  <si>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</si>
  <si>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</si>
  <si>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</si>
  <si>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</si>
  <si>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</si>
  <si>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</si>
  <si>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</si>
  <si>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</si>
  <si>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</si>
  <si>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</si>
  <si>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</si>
  <si>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</si>
  <si>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</si>
  <si>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</si>
  <si>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</si>
  <si>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</si>
  <si>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</si>
  <si>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</si>
  <si>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</si>
  <si>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</si>
  <si>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</si>
  <si>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</si>
  <si>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</si>
  <si>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</si>
  <si>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</si>
  <si>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</si>
  <si>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</si>
  <si>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</si>
  <si>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</si>
  <si>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</si>
  <si>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</si>
  <si>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</si>
  <si>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</si>
  <si>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</si>
  <si>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</si>
  <si>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</si>
  <si>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</si>
  <si>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</si>
  <si>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</si>
  <si>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</si>
  <si>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</si>
  <si>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</si>
  <si>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</si>
  <si>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</si>
  <si>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</si>
  <si>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</si>
  <si>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</si>
  <si>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</si>
  <si>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</si>
  <si>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</si>
  <si>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</si>
  <si>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</si>
  <si>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</si>
  <si>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</si>
  <si>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</si>
  <si>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</si>
  <si>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</si>
  <si>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</si>
  <si>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</si>
  <si>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</si>
  <si>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</si>
  <si>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</si>
  <si>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</si>
  <si>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</si>
  <si>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</si>
  <si>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</si>
  <si>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</si>
  <si>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</si>
  <si>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</si>
  <si>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</si>
  <si>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</si>
  <si>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</si>
  <si>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</si>
  <si>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</si>
  <si>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</si>
  <si>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</si>
  <si>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</si>
  <si>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</si>
  <si>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</si>
  <si>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</si>
  <si>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</si>
  <si>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</si>
  <si>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</si>
  <si>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</si>
  <si>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</si>
  <si>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</si>
  <si>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</si>
  <si>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</si>
  <si>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</si>
  <si>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</si>
  <si>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</si>
  <si>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</si>
  <si>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</si>
  <si>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</si>
  <si>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</si>
  <si>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</si>
  <si>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</si>
  <si>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</si>
  <si>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</si>
  <si>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</si>
  <si>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</si>
  <si>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</si>
  <si>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</si>
  <si>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</si>
  <si>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</si>
  <si>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</si>
  <si>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</si>
  <si>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</si>
  <si>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</si>
  <si>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</si>
  <si>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</si>
  <si>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</si>
  <si>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</si>
  <si>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</si>
  <si>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</si>
  <si>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</si>
  <si>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</si>
  <si>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</si>
  <si>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</si>
  <si>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</si>
  <si>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</si>
  <si>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</si>
  <si>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</si>
  <si>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</si>
  <si>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</si>
  <si>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</si>
  <si>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</si>
  <si>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</si>
  <si>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</si>
  <si>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</si>
  <si>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</si>
  <si>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</si>
  <si>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</si>
  <si>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</si>
  <si>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</si>
  <si>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</si>
  <si>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</si>
  <si>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</si>
  <si>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</si>
  <si>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</si>
  <si>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</si>
  <si>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</si>
  <si>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</si>
  <si>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</si>
  <si>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</si>
  <si>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</si>
  <si>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</si>
  <si>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</si>
  <si>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</si>
  <si>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</si>
  <si>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</si>
  <si>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</si>
  <si>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</si>
  <si>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</si>
  <si>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</si>
  <si>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</si>
  <si>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</si>
  <si>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</si>
  <si>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</si>
  <si>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</si>
  <si>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</si>
  <si>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</si>
  <si>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</si>
  <si>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</si>
  <si>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</si>
  <si>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</si>
  <si>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</si>
  <si>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</si>
  <si>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</si>
  <si>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</si>
  <si>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</si>
  <si>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</si>
  <si>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</si>
  <si>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</si>
  <si>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</si>
  <si>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</si>
  <si>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</si>
  <si>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</si>
  <si>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</si>
  <si>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</si>
  <si>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</si>
  <si>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</si>
  <si>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</si>
  <si>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</si>
  <si>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</si>
  <si>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</si>
  <si>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</si>
  <si>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</si>
  <si>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</si>
  <si>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</si>
  <si>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</si>
  <si>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</si>
  <si>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</si>
  <si>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</si>
  <si>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</si>
  <si>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</si>
  <si>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</si>
  <si>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</si>
  <si>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</si>
  <si>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</si>
  <si>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</si>
  <si>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</si>
  <si>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</si>
  <si>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</si>
  <si>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</si>
  <si>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</si>
  <si>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</si>
  <si>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</si>
  <si>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</si>
  <si>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</si>
  <si>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</si>
  <si>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</si>
  <si>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</si>
  <si>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</si>
  <si>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</si>
  <si>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</si>
  <si>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</si>
  <si>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</si>
  <si>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</si>
  <si>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</si>
  <si>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</si>
  <si>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</si>
  <si>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</si>
  <si>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</si>
  <si>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</si>
  <si>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</si>
  <si>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</si>
  <si>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</si>
  <si>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</si>
  <si>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</si>
  <si>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</si>
  <si>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</si>
  <si>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</si>
  <si>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</si>
  <si>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</si>
  <si>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</si>
  <si>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</si>
  <si>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</si>
  <si>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</si>
  <si>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</si>
  <si>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</si>
  <si>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</si>
  <si>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</si>
  <si>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</si>
  <si>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</si>
  <si>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</si>
  <si>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</si>
  <si>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</si>
  <si>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</si>
  <si>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</si>
  <si>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</si>
  <si>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</si>
  <si>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</si>
  <si>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</si>
  <si>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</si>
  <si>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</si>
  <si>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</si>
  <si>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</si>
  <si>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</si>
  <si>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</si>
  <si>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</si>
  <si>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</si>
  <si>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</si>
  <si>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</si>
  <si>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</si>
  <si>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</si>
  <si>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</si>
  <si>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</si>
  <si>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</si>
  <si>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</si>
  <si>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</si>
  <si>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</si>
  <si>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</si>
  <si>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</si>
  <si>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</si>
  <si>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</si>
  <si>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</si>
  <si>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</si>
  <si>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</si>
  <si>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</si>
  <si>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</si>
  <si>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</si>
  <si>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</si>
  <si>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</si>
  <si>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</si>
  <si>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</si>
  <si>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</si>
  <si>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</si>
  <si>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</si>
  <si>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</si>
  <si>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</si>
  <si>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</si>
  <si>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</si>
  <si>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</si>
  <si>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</si>
  <si>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</si>
  <si>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</si>
  <si>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</si>
  <si>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</si>
  <si>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</si>
  <si>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</si>
  <si>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</si>
  <si>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</si>
  <si>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</si>
  <si>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</si>
  <si>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</si>
  <si>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</si>
  <si>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</si>
  <si>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</si>
  <si>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</si>
  <si>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</si>
  <si>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</si>
  <si>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</si>
  <si>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</si>
  <si>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</si>
  <si>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</si>
  <si>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</si>
  <si>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</si>
  <si>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</si>
  <si>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</si>
  <si>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</si>
  <si>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</si>
  <si>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</si>
  <si>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</si>
  <si>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</si>
  <si>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</si>
  <si>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</si>
  <si>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</si>
  <si>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</si>
  <si>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</si>
  <si>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</si>
  <si>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</si>
  <si>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</si>
  <si>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</si>
  <si>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</si>
  <si>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</si>
  <si>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</si>
  <si>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</si>
  <si>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</si>
  <si>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</si>
  <si>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</si>
  <si>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</si>
  <si>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</si>
  <si>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</si>
  <si>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</si>
  <si>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</si>
  <si>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</si>
  <si>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</si>
  <si>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</si>
  <si>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</si>
  <si>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</si>
  <si>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</si>
  <si>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</si>
  <si>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</si>
  <si>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</si>
  <si>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</si>
  <si>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</si>
  <si>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</si>
  <si>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</si>
  <si>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</si>
  <si>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</si>
  <si>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</si>
  <si>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</si>
  <si>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</si>
  <si>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</si>
  <si>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</si>
  <si>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</si>
  <si>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</si>
  <si>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</si>
  <si>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</si>
  <si>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</si>
  <si>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</si>
  <si>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</si>
  <si>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</si>
  <si>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</si>
  <si>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</si>
  <si>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</si>
  <si>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</si>
  <si>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</si>
  <si>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</si>
  <si>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</si>
  <si>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</si>
  <si>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</si>
  <si>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</si>
  <si>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</si>
  <si>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</si>
  <si>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</si>
  <si>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</si>
  <si>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</si>
  <si>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</si>
  <si>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</si>
  <si>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</si>
  <si>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</si>
  <si>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</si>
  <si>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</si>
  <si>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</si>
  <si>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</si>
  <si>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</si>
  <si>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</si>
  <si>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</si>
  <si>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</si>
  <si>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</si>
  <si>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</si>
  <si>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</si>
  <si>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</si>
  <si>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</si>
  <si>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</si>
  <si>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</si>
  <si>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</si>
  <si>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</si>
  <si>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</si>
  <si>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</si>
  <si>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</si>
  <si>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</si>
  <si>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</si>
  <si>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</si>
  <si>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</si>
  <si>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</si>
  <si>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</si>
  <si>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</si>
  <si>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</si>
  <si>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</si>
  <si>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</si>
  <si>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</si>
  <si>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</si>
  <si>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</si>
  <si>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</si>
  <si>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</si>
  <si>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</si>
  <si>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</si>
  <si>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</si>
  <si>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</si>
  <si>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</si>
  <si>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</si>
  <si>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</si>
  <si>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</si>
  <si>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</si>
  <si>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</si>
  <si>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</si>
  <si>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</si>
  <si>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</si>
  <si>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</si>
  <si>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</si>
  <si>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</si>
  <si>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</si>
  <si>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</si>
  <si>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</si>
  <si>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</si>
  <si>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</si>
  <si>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</si>
  <si>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</si>
  <si>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</si>
  <si>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</si>
  <si>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</si>
  <si>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</si>
  <si>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</si>
  <si>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</si>
  <si>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</si>
  <si>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</si>
  <si>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</si>
  <si>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</si>
  <si>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</si>
  <si>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</si>
  <si>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</si>
  <si>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</si>
  <si>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</si>
  <si>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</si>
  <si>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</si>
  <si>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</si>
  <si>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</si>
  <si>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</si>
  <si>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</si>
  <si>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</si>
  <si>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</si>
  <si>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</si>
  <si>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</si>
  <si>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</si>
  <si>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</si>
  <si>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</si>
  <si>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</si>
  <si>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</si>
  <si>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</si>
  <si>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</si>
  <si>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</si>
  <si>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</si>
  <si>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</si>
  <si>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</si>
  <si>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</si>
  <si>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</si>
  <si>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</si>
  <si>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</si>
  <si>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</si>
  <si>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</si>
  <si>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</si>
  <si>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</si>
  <si>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</si>
  <si>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</si>
  <si>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</si>
  <si>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</si>
  <si>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</si>
  <si>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</si>
  <si>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</si>
  <si>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</si>
  <si>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</si>
  <si>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</si>
  <si>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</si>
  <si>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</si>
  <si>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</si>
  <si>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</si>
  <si>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</si>
  <si>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</si>
  <si>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</si>
  <si>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</si>
  <si>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</si>
  <si>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</si>
  <si>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</si>
  <si>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</si>
  <si>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</si>
  <si>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</si>
  <si>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</si>
  <si>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</si>
  <si>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</si>
  <si>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</si>
  <si>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</si>
  <si>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</si>
  <si>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</si>
  <si>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</si>
  <si>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</si>
  <si>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</si>
  <si>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</si>
  <si>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</si>
  <si>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</si>
  <si>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</si>
  <si>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</si>
  <si>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</si>
  <si>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</si>
  <si>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</si>
  <si>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</si>
  <si>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</si>
  <si>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</si>
  <si>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</si>
  <si>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</si>
  <si>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</si>
  <si>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</si>
  <si>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</si>
  <si>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</si>
  <si>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</si>
  <si>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</si>
  <si>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</si>
  <si>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</si>
  <si>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</si>
  <si>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</si>
  <si>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</si>
  <si>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</si>
  <si>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</si>
  <si>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</si>
  <si>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</si>
  <si>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</si>
  <si>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</si>
  <si>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</si>
  <si>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</si>
  <si>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</si>
  <si>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</si>
  <si>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</si>
  <si>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</si>
  <si>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</si>
  <si>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</si>
  <si>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</si>
  <si>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</si>
  <si>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</si>
  <si>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</si>
  <si>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</si>
  <si>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</si>
  <si>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</si>
  <si>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</si>
  <si>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</si>
  <si>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</si>
  <si>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</si>
  <si>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</si>
  <si>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</si>
  <si>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</si>
  <si>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</si>
  <si>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</si>
  <si>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</si>
  <si>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</si>
  <si>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</si>
  <si>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</si>
  <si>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</si>
  <si>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</si>
  <si>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</si>
  <si>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</si>
  <si>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</si>
  <si>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</si>
  <si>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</si>
  <si>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</si>
  <si>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</si>
  <si>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</si>
  <si>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</si>
  <si>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</si>
  <si>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</si>
  <si>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</si>
  <si>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</si>
  <si>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</si>
  <si>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</si>
  <si>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</si>
  <si>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</si>
  <si>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</si>
  <si>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</si>
  <si>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</si>
  <si>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</si>
  <si>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</si>
  <si>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</si>
  <si>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</si>
  <si>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</si>
  <si>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</si>
  <si>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</si>
  <si>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</si>
  <si>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</si>
  <si>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</si>
  <si>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</si>
  <si>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</si>
  <si>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</si>
  <si>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</si>
  <si>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</si>
  <si>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</si>
  <si>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</si>
  <si>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</si>
  <si>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</si>
  <si>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</si>
  <si>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</si>
  <si>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</si>
  <si>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</si>
  <si>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</si>
  <si>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</si>
  <si>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</si>
  <si>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</si>
  <si>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</si>
  <si>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</si>
  <si>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</si>
  <si>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</si>
  <si>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</si>
  <si>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</si>
  <si>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</si>
  <si>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</si>
  <si>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</si>
  <si>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</si>
  <si>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</si>
  <si>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</si>
  <si>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</si>
  <si>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</si>
  <si>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</si>
  <si>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</si>
  <si>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</si>
  <si>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</si>
  <si>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</si>
  <si>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</si>
  <si>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</si>
  <si>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</si>
  <si>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</si>
  <si>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</si>
  <si>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</si>
  <si>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</si>
  <si>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</si>
  <si>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</si>
  <si>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</si>
  <si>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</si>
  <si>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</si>
  <si>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</si>
  <si>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</si>
  <si>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</si>
  <si>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</si>
  <si>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</si>
  <si>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</si>
  <si>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</si>
  <si>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</si>
  <si>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</si>
  <si>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</si>
  <si>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</si>
  <si>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</si>
  <si>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</si>
  <si>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</si>
  <si>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</si>
  <si>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</si>
  <si>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</si>
  <si>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</si>
  <si>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</si>
  <si>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</si>
  <si>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</si>
  <si>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</si>
  <si>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</si>
  <si>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</si>
  <si>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</si>
  <si>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</si>
  <si>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</si>
  <si>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</si>
  <si>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</si>
  <si>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</si>
  <si>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</si>
  <si>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</si>
  <si>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</si>
  <si>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</si>
  <si>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</si>
  <si>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</si>
  <si>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</si>
  <si>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</si>
  <si>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</si>
  <si>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</si>
  <si>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</si>
  <si>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</si>
  <si>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</si>
  <si>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</si>
  <si>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</si>
  <si>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</si>
  <si>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</si>
  <si>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</si>
  <si>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</si>
  <si>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</si>
  <si>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</si>
  <si>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</si>
  <si>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</si>
  <si>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</si>
  <si>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</si>
  <si>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</si>
  <si>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</si>
  <si>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</si>
  <si>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</si>
  <si>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</si>
  <si>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</si>
  <si>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</si>
  <si>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</si>
  <si>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</si>
  <si>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</si>
  <si>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</si>
  <si>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</si>
  <si>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</si>
  <si>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</si>
  <si>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</si>
  <si>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</si>
  <si>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</si>
  <si>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</si>
  <si>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</si>
  <si>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</si>
  <si>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</si>
  <si>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</si>
  <si>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</si>
  <si>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</si>
  <si>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</si>
  <si>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</si>
  <si>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</si>
  <si>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</si>
  <si>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</si>
  <si>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</si>
  <si>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</si>
  <si>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</si>
  <si>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</si>
  <si>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</si>
  <si>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</si>
  <si>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</si>
  <si>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</si>
  <si>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</si>
  <si>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</si>
  <si>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</si>
  <si>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</si>
  <si>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</si>
  <si>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</si>
  <si>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</si>
  <si>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</si>
  <si>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</si>
  <si>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</si>
  <si>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</si>
  <si>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</si>
  <si>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</si>
  <si>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</si>
  <si>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</si>
  <si>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</si>
  <si>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</si>
  <si>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</si>
  <si>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</si>
  <si>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</si>
  <si>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</si>
  <si>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</si>
  <si>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</si>
  <si>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</si>
  <si>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</si>
  <si>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</si>
  <si>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</si>
  <si>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</si>
  <si>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</si>
  <si>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</si>
  <si>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</si>
  <si>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</si>
  <si>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</si>
  <si>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</si>
  <si>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</si>
  <si>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</si>
  <si>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</si>
  <si>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</si>
  <si>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</si>
  <si>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</si>
  <si>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</si>
  <si>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</si>
  <si>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</si>
  <si>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</si>
  <si>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</si>
  <si>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</si>
  <si>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</si>
  <si>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</si>
  <si>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</si>
  <si>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</si>
  <si>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</si>
  <si>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</si>
  <si>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</si>
  <si>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</si>
  <si>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</si>
  <si>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</si>
  <si>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</si>
  <si>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</si>
  <si>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</si>
  <si>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</si>
  <si>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</si>
  <si>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</si>
  <si>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</si>
  <si>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</si>
  <si>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</si>
  <si>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</si>
  <si>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</si>
  <si>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</si>
  <si>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</si>
  <si>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</si>
  <si>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</si>
  <si>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</si>
  <si>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</si>
  <si>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</si>
  <si>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</si>
  <si>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</si>
  <si>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</si>
  <si>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</si>
  <si>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</si>
  <si>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</si>
  <si>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</si>
  <si>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</si>
  <si>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</si>
  <si>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</si>
  <si>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</si>
  <si>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</si>
  <si>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</si>
  <si>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</si>
  <si>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</si>
  <si>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</si>
  <si>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</si>
  <si>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</si>
  <si>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</si>
  <si>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</si>
  <si>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</si>
  <si>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</si>
  <si>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</si>
  <si>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</si>
  <si>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</si>
  <si>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</si>
  <si>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</si>
  <si>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</si>
  <si>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</si>
  <si>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</si>
  <si>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</si>
  <si>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</si>
  <si>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</si>
  <si>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</si>
  <si>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</si>
  <si>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</si>
  <si>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</si>
  <si>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</si>
  <si>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</si>
  <si>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</si>
  <si>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</si>
  <si>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</si>
  <si>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</si>
  <si>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</si>
  <si>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</si>
  <si>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</si>
  <si>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</si>
  <si>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</si>
  <si>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</si>
  <si>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</si>
  <si>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</si>
  <si>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</si>
  <si>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</si>
  <si>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</si>
  <si>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</si>
  <si>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</si>
  <si>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</si>
  <si>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</si>
  <si>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</si>
  <si>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</si>
  <si>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</si>
  <si>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</si>
  <si>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</si>
  <si>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</si>
  <si>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</si>
  <si>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</si>
  <si>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</si>
  <si>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</si>
  <si>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</si>
  <si>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</si>
  <si>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</si>
  <si>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</si>
  <si>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</si>
  <si>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</si>
  <si>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</si>
  <si>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</si>
  <si>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</si>
  <si>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</si>
  <si>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</si>
  <si>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</si>
  <si>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</si>
  <si>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</si>
  <si>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</si>
  <si>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</si>
  <si>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</si>
  <si>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</si>
  <si>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</si>
  <si>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</si>
  <si>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</si>
  <si>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</si>
  <si>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</si>
  <si>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</si>
  <si>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</si>
  <si>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</si>
  <si>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</si>
  <si>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</si>
  <si>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</si>
  <si>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</si>
  <si>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</si>
  <si>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</si>
  <si>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</si>
  <si>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</si>
  <si>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</si>
  <si>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</si>
  <si>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</si>
  <si>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</si>
  <si>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</si>
  <si>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</si>
  <si>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</si>
  <si>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</si>
  <si>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</si>
  <si>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</si>
  <si>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</si>
  <si>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</si>
  <si>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</si>
  <si>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</si>
  <si>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</si>
  <si>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</si>
  <si>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</si>
  <si>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</si>
  <si>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</si>
  <si>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</si>
  <si>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</si>
  <si>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</si>
  <si>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</si>
  <si>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</si>
  <si>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</si>
  <si>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</si>
  <si>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</si>
  <si>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</si>
  <si>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</si>
  <si>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</si>
  <si>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</si>
  <si>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</si>
  <si>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</si>
  <si>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</si>
  <si>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</si>
  <si>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</si>
  <si>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</si>
  <si>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</si>
  <si>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</si>
  <si>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</si>
  <si>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</si>
  <si>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</si>
  <si>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</si>
  <si>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</si>
  <si>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</si>
  <si>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</si>
  <si>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</si>
  <si>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</si>
  <si>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</si>
  <si>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</si>
  <si>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</si>
  <si>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</si>
  <si>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</si>
  <si>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</si>
  <si>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</si>
  <si>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</si>
  <si>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</si>
  <si>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</si>
  <si>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</si>
  <si>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</si>
  <si>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</si>
  <si>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</si>
  <si>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</si>
  <si>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</si>
  <si>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</si>
  <si>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</si>
  <si>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</si>
  <si>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</si>
  <si>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</si>
  <si>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</si>
  <si>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</si>
  <si>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</si>
  <si>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</si>
  <si>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</si>
  <si>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</si>
  <si>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</si>
  <si>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</si>
  <si>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</si>
  <si>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</si>
  <si>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</si>
  <si>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</si>
  <si>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</si>
  <si>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</si>
  <si>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</si>
  <si>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</si>
  <si>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</si>
  <si>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</si>
  <si>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</si>
  <si>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</si>
  <si>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</si>
  <si>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</si>
  <si>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</si>
  <si>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</si>
  <si>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</si>
  <si>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</si>
  <si>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</si>
  <si>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</si>
  <si>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</si>
  <si>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</si>
  <si>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</si>
  <si>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</si>
  <si>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</si>
  <si>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</si>
  <si>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</si>
  <si>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</si>
  <si>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</si>
  <si>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</si>
  <si>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</si>
  <si>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</si>
  <si>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</si>
  <si>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</si>
  <si>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</si>
  <si>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</si>
  <si>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</si>
  <si>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</si>
  <si>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</si>
  <si>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</si>
  <si>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</si>
  <si>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</si>
  <si>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</si>
  <si>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</si>
  <si>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</si>
  <si>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</si>
  <si>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</si>
  <si>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</si>
  <si>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</si>
  <si>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</si>
  <si>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</si>
  <si>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</si>
  <si>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</si>
  <si>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</si>
  <si>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</si>
  <si>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</si>
  <si>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</si>
  <si>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</si>
  <si>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</si>
  <si>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</si>
  <si>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</si>
  <si>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</si>
  <si>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</si>
  <si>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</si>
  <si>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</si>
  <si>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</si>
  <si>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</si>
  <si>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</si>
  <si>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</si>
  <si>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</si>
  <si>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</si>
  <si>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</si>
  <si>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</si>
  <si>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</si>
  <si>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</si>
  <si>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</si>
  <si>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</si>
  <si>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</si>
  <si>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</si>
  <si>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</si>
  <si>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</si>
  <si>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</si>
  <si>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</si>
  <si>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</si>
  <si>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</si>
  <si>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</si>
  <si>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</si>
  <si>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</si>
  <si>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</si>
  <si>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</si>
  <si>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</si>
  <si>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</si>
  <si>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</si>
  <si>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</si>
  <si>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</si>
  <si>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</si>
  <si>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</si>
  <si>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</si>
  <si>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</si>
  <si>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</si>
  <si>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</si>
  <si>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</si>
  <si>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</si>
  <si>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</si>
  <si>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</si>
  <si>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</si>
  <si>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</si>
  <si>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</si>
  <si>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</si>
  <si>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</si>
  <si>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</si>
  <si>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</si>
  <si>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</si>
  <si>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</si>
  <si>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</si>
  <si>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</si>
  <si>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</si>
  <si>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</si>
  <si>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</si>
  <si>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</si>
  <si>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</si>
  <si>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</si>
  <si>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</si>
  <si>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</si>
  <si>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</si>
  <si>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</si>
  <si>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</si>
  <si>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</si>
  <si>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</si>
  <si>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</si>
  <si>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</si>
  <si>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</si>
  <si>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</si>
  <si>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</si>
  <si>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</si>
  <si>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</si>
  <si>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</si>
  <si>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</si>
  <si>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</si>
  <si>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</si>
  <si>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</si>
  <si>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</si>
  <si>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</si>
  <si>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</si>
  <si>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</si>
  <si>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</si>
  <si>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</si>
  <si>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</si>
  <si>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</si>
  <si>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</si>
  <si>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</si>
  <si>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</si>
  <si>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</si>
  <si>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</si>
  <si>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</si>
  <si>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</si>
  <si>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</si>
  <si>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</si>
  <si>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</si>
  <si>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</si>
  <si>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</si>
  <si>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</si>
  <si>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</si>
  <si>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</si>
  <si>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</si>
  <si>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</si>
  <si>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</si>
  <si>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</si>
  <si>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</si>
  <si>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</si>
  <si>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</si>
  <si>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</si>
  <si>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</si>
  <si>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</si>
  <si>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</si>
  <si>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</si>
  <si>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</si>
  <si>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</si>
  <si>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</si>
  <si>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</si>
  <si>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</si>
  <si>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</si>
  <si>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</si>
  <si>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</si>
  <si>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</si>
  <si>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</si>
  <si>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</si>
  <si>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</si>
  <si>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</si>
  <si>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</si>
  <si>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</si>
  <si>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</si>
  <si>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</si>
  <si>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</si>
  <si>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</si>
  <si>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</si>
  <si>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</si>
  <si>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</si>
  <si>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</si>
  <si>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</si>
  <si>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</si>
  <si>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</si>
  <si>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</si>
  <si>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</si>
  <si>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</si>
  <si>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</si>
  <si>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</si>
  <si>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</si>
  <si>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</si>
  <si>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</si>
  <si>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</si>
  <si>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</si>
  <si>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</si>
  <si>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</si>
  <si>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</si>
  <si>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</si>
  <si>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</si>
  <si>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</si>
  <si>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</si>
  <si>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</si>
  <si>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</si>
  <si>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</si>
  <si>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</si>
  <si>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</si>
  <si>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</si>
  <si>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</si>
  <si>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</si>
  <si>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</si>
  <si>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</si>
  <si>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</si>
  <si>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</si>
  <si>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</si>
  <si>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</si>
  <si>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</si>
  <si>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</si>
  <si>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</si>
  <si>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</si>
  <si>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</si>
  <si>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</si>
  <si>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</si>
  <si>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</si>
  <si>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</si>
  <si>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</si>
  <si>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</si>
  <si>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</si>
  <si>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</si>
  <si>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</si>
  <si>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</si>
  <si>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</si>
  <si>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</si>
  <si>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</si>
  <si>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</si>
  <si>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</si>
  <si>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</si>
  <si>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</si>
  <si>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</si>
  <si>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</si>
  <si>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</si>
  <si>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</si>
  <si>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</si>
  <si>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</si>
  <si>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</si>
  <si>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</si>
  <si>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</si>
  <si>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</si>
  <si>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</si>
  <si>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</si>
  <si>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</si>
  <si>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</si>
  <si>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</si>
  <si>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</si>
  <si>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</si>
  <si>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</si>
  <si>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</si>
  <si>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</si>
  <si>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</si>
  <si>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</si>
  <si>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</si>
  <si>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</si>
  <si>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</si>
  <si>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</si>
  <si>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</si>
  <si>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</si>
  <si>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</si>
  <si>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</si>
  <si>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</si>
  <si>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</si>
  <si>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</si>
  <si>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</si>
  <si>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</si>
  <si>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</si>
  <si>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</si>
  <si>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</si>
  <si>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</si>
  <si>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</si>
  <si>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</si>
  <si>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</si>
  <si>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</si>
  <si>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</si>
  <si>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</si>
  <si>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</si>
  <si>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</si>
  <si>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</si>
  <si>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</si>
  <si>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</si>
  <si>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</si>
  <si>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</si>
  <si>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</si>
  <si>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</si>
  <si>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</si>
  <si>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</si>
  <si>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</si>
  <si>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</si>
  <si>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</si>
  <si>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</si>
  <si>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</si>
  <si>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</si>
  <si>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</si>
  <si>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</si>
  <si>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</si>
  <si>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</si>
  <si>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</si>
  <si>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</si>
  <si>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</si>
  <si>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</si>
  <si>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</si>
  <si>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</si>
  <si>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</si>
  <si>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</si>
  <si>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</si>
  <si>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</si>
  <si>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</si>
  <si>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</si>
  <si>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</si>
  <si>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</si>
  <si>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</si>
  <si>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</si>
  <si>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</si>
  <si>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</si>
  <si>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</si>
  <si>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</si>
  <si>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</si>
  <si>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</si>
  <si>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</si>
  <si>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</si>
  <si>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</si>
  <si>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</si>
  <si>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</si>
  <si>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</si>
  <si>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</si>
  <si>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</si>
  <si>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</si>
  <si>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</si>
  <si>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</si>
  <si>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</si>
  <si>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</si>
  <si>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</si>
  <si>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</si>
  <si>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</si>
  <si>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</si>
  <si>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</si>
  <si>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</si>
  <si>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</si>
  <si>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</si>
  <si>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</si>
  <si>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</si>
  <si>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</si>
  <si>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</si>
  <si>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</si>
  <si>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</si>
  <si>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</si>
  <si>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</si>
  <si>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</si>
  <si>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</si>
  <si>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</si>
  <si>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</si>
  <si>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</si>
  <si>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</si>
  <si>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</si>
  <si>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</si>
  <si>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</si>
  <si>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</si>
  <si>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</si>
  <si>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</si>
  <si>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</si>
  <si>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</si>
  <si>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</si>
  <si>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</si>
  <si>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</si>
  <si>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</si>
  <si>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</si>
  <si>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</si>
  <si>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</si>
  <si>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</si>
  <si>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</si>
  <si>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</si>
  <si>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</si>
  <si>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</si>
  <si>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</si>
  <si>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</si>
  <si>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</si>
  <si>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</si>
  <si>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</si>
  <si>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</si>
  <si>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</si>
  <si>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</si>
  <si>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</si>
  <si>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</si>
  <si>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</si>
  <si>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</si>
  <si>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</si>
  <si>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</si>
  <si>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</si>
  <si>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</si>
  <si>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</si>
  <si>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</si>
  <si>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</si>
  <si>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</si>
  <si>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</si>
  <si>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</si>
  <si>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</si>
  <si>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</si>
  <si>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</si>
  <si>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</si>
  <si>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</si>
  <si>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</si>
  <si>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</si>
  <si>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</si>
  <si>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</si>
  <si>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</si>
  <si>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</si>
  <si>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</si>
  <si>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</si>
  <si>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</si>
  <si>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</si>
  <si>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</si>
  <si>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</si>
  <si>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</si>
  <si>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</si>
  <si>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</si>
  <si>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</si>
  <si>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</si>
  <si>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</si>
  <si>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</si>
  <si>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</si>
  <si>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</si>
  <si>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</si>
  <si>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</si>
  <si>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</si>
  <si>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</si>
  <si>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</si>
  <si>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</si>
  <si>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</si>
  <si>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</si>
  <si>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</si>
  <si>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</si>
  <si>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</si>
  <si>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</si>
  <si>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</si>
  <si>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</si>
  <si>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</si>
  <si>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</si>
  <si>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</si>
  <si>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</si>
  <si>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</si>
  <si>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</si>
  <si>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</si>
  <si>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</si>
  <si>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</si>
  <si>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</si>
  <si>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</si>
  <si>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</si>
  <si>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</si>
  <si>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</si>
  <si>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</si>
  <si>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</si>
  <si>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</si>
  <si>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</si>
  <si>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</si>
  <si>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</si>
  <si>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</si>
  <si>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</si>
  <si>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</si>
  <si>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</si>
  <si>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</si>
  <si>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</si>
  <si>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</si>
  <si>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</si>
  <si>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</si>
  <si>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</si>
  <si>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</si>
  <si>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</si>
  <si>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</si>
  <si>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</si>
  <si>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</si>
  <si>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</si>
  <si>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</si>
  <si>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</si>
  <si>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</si>
  <si>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</si>
  <si>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</si>
  <si>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</si>
  <si>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</si>
  <si>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</si>
  <si>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</si>
  <si>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</si>
  <si>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</si>
  <si>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</si>
  <si>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</si>
  <si>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</si>
  <si>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</si>
  <si>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</si>
  <si>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</si>
  <si>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</si>
  <si>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</si>
  <si>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</si>
  <si>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</si>
  <si>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</si>
  <si>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</si>
  <si>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</si>
  <si>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</si>
  <si>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</si>
  <si>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</si>
  <si>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</si>
  <si>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</si>
  <si>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</si>
  <si>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</si>
  <si>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</si>
  <si>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</si>
  <si>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</si>
  <si>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</si>
  <si>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</si>
  <si>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</si>
  <si>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</si>
  <si>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</si>
  <si>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</si>
  <si>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</si>
  <si>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</si>
  <si>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</si>
  <si>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</si>
  <si>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</si>
  <si>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</si>
  <si>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</si>
  <si>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</si>
  <si>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</si>
  <si>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</si>
  <si>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</si>
  <si>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</si>
  <si>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</si>
  <si>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</si>
  <si>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</si>
  <si>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</si>
  <si>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</si>
  <si>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</si>
  <si>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</si>
  <si>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</si>
  <si>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</si>
  <si>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</si>
  <si>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</si>
  <si>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</si>
  <si>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</si>
  <si>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</si>
  <si>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</si>
  <si>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</si>
  <si>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</si>
  <si>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</si>
  <si>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</si>
  <si>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</si>
  <si>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</si>
  <si>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</si>
  <si>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</si>
  <si>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</si>
  <si>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</si>
  <si>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</si>
  <si>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</si>
  <si>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</si>
  <si>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</si>
  <si>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</si>
  <si>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</si>
  <si>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</si>
  <si>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</si>
  <si>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</si>
  <si>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</si>
  <si>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</si>
  <si>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</si>
  <si>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</si>
  <si>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</si>
  <si>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</si>
  <si>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</si>
  <si>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</si>
  <si>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</si>
  <si>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</si>
  <si>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</si>
  <si>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</si>
  <si>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</si>
  <si>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</si>
  <si>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</si>
  <si>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</si>
  <si>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</si>
  <si>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</si>
  <si>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</si>
  <si>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</si>
  <si>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</si>
  <si>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</si>
  <si>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</si>
  <si>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</si>
  <si>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</si>
  <si>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</si>
  <si>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</si>
  <si>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</si>
  <si>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</si>
  <si>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</si>
  <si>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</si>
  <si>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</si>
  <si>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</si>
  <si>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</si>
  <si>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</si>
  <si>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</si>
  <si>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</si>
  <si>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</si>
  <si>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</si>
  <si>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</si>
  <si>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</si>
  <si>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</si>
  <si>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</si>
  <si>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</si>
  <si>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</si>
  <si>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</si>
  <si>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</si>
  <si>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</si>
  <si>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</si>
  <si>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</si>
  <si>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</si>
  <si>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</si>
  <si>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</si>
  <si>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</si>
  <si>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</si>
  <si>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</si>
  <si>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</si>
  <si>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</si>
  <si>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</si>
  <si>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</si>
  <si>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</si>
  <si>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</si>
  <si>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</si>
  <si>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</si>
  <si>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</si>
  <si>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</si>
  <si>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</si>
  <si>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</si>
  <si>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</si>
  <si>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</si>
  <si>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</si>
  <si>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</si>
  <si>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</si>
  <si>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</si>
  <si>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</si>
  <si>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</si>
  <si>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</si>
  <si>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</si>
  <si>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</si>
  <si>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</si>
  <si>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</si>
  <si>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</si>
  <si>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</si>
  <si>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</si>
  <si>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</si>
  <si>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</si>
  <si>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</si>
  <si>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</si>
  <si>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</si>
  <si>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</si>
  <si>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</si>
  <si>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</si>
  <si>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</si>
  <si>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</si>
  <si>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</si>
  <si>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</si>
  <si>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</si>
  <si>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</si>
  <si>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</si>
  <si>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</si>
  <si>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</si>
  <si>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</si>
  <si>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</si>
  <si>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</si>
  <si>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</si>
  <si>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</si>
  <si>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</si>
  <si>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</si>
  <si>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</si>
  <si>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</si>
  <si>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</si>
  <si>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</si>
  <si>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</si>
  <si>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</si>
  <si>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</si>
  <si>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</si>
  <si>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</si>
  <si>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</si>
  <si>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</si>
  <si>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</si>
  <si>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</si>
  <si>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</si>
  <si>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</si>
  <si>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</si>
  <si>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</si>
  <si>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</si>
  <si>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</si>
  <si>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</si>
  <si>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</si>
  <si>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</si>
  <si>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</si>
  <si>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</si>
  <si>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</si>
  <si>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</si>
  <si>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</si>
  <si>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</si>
  <si>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</si>
  <si>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</si>
  <si>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</si>
  <si>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</si>
  <si>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</si>
  <si>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</si>
  <si>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</si>
  <si>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</si>
  <si>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</si>
  <si>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</si>
  <si>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</si>
  <si>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</si>
  <si>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</si>
  <si>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</si>
  <si>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</si>
  <si>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</si>
  <si>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</si>
  <si>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</si>
  <si>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</si>
  <si>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</si>
  <si>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</si>
  <si>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</si>
  <si>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</si>
  <si>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</si>
  <si>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</si>
  <si>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</si>
  <si>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</si>
  <si>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</si>
  <si>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</si>
  <si>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</si>
  <si>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</si>
  <si>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</si>
  <si>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</si>
  <si>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</si>
  <si>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</si>
  <si>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</si>
  <si>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</si>
  <si>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</si>
  <si>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</si>
  <si>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</si>
  <si>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</si>
  <si>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</si>
  <si>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</si>
  <si>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</si>
  <si>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</si>
  <si>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</si>
  <si>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</si>
  <si>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</si>
  <si>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</si>
  <si>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</si>
  <si>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</si>
  <si>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</si>
  <si>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</si>
  <si>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</si>
  <si>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</si>
  <si>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</si>
  <si>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</si>
  <si>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</si>
  <si>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</si>
  <si>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</si>
  <si>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</si>
  <si>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</si>
  <si>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</si>
  <si>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</si>
  <si>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</si>
  <si>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</si>
  <si>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</si>
  <si>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</si>
  <si>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</si>
  <si>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</si>
  <si>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</si>
  <si>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</si>
  <si>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</si>
  <si>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</si>
  <si>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</si>
  <si>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</si>
  <si>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</si>
  <si>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</si>
  <si>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</si>
  <si>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</si>
  <si>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</si>
  <si>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</si>
  <si>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</si>
  <si>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</si>
  <si>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</si>
  <si>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</si>
  <si>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</si>
  <si>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</si>
  <si>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</si>
  <si>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</si>
  <si>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</si>
  <si>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</si>
  <si>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</si>
  <si>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</si>
  <si>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</si>
  <si>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</si>
  <si>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</si>
  <si>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</si>
  <si>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</si>
  <si>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</si>
  <si>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</si>
  <si>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</si>
  <si>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</si>
  <si>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</si>
  <si>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</si>
  <si>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</si>
  <si>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</si>
  <si>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</si>
  <si>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</si>
  <si>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</si>
  <si>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</si>
  <si>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</si>
  <si>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</si>
  <si>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</si>
  <si>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</si>
  <si>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</si>
  <si>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</si>
  <si>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</si>
  <si>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</si>
  <si>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</si>
  <si>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</si>
  <si>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</si>
  <si>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</si>
  <si>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</si>
  <si>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</si>
  <si>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</si>
  <si>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</si>
  <si>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</si>
  <si>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</si>
  <si>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</si>
  <si>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</si>
  <si>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</si>
  <si>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</si>
  <si>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</si>
  <si>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</si>
  <si>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</si>
  <si>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</si>
  <si>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</si>
  <si>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</si>
  <si>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</si>
  <si>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</si>
  <si>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</si>
  <si>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</si>
  <si>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</si>
  <si>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</si>
  <si>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</si>
  <si>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</si>
  <si>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</si>
  <si>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</si>
  <si>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</si>
  <si>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</si>
  <si>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</si>
  <si>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</si>
  <si>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</si>
  <si>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</si>
  <si>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</si>
  <si>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</si>
  <si>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</si>
  <si>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</si>
  <si>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</si>
  <si>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</si>
  <si>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</si>
  <si>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</si>
  <si>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</si>
  <si>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</si>
  <si>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</si>
  <si>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</si>
  <si>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</si>
  <si>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</si>
  <si>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</si>
  <si>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</si>
  <si>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</si>
  <si>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</si>
  <si>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</si>
  <si>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</si>
  <si>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</si>
  <si>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</si>
  <si>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</si>
  <si>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</si>
  <si>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</si>
  <si>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</si>
  <si>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</si>
  <si>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</si>
  <si>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</si>
  <si>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</si>
  <si>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</si>
  <si>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</si>
  <si>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</si>
  <si>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</si>
  <si>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</si>
  <si>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</si>
  <si>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</si>
  <si>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</si>
  <si>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</si>
  <si>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</si>
  <si>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</si>
  <si>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</si>
  <si>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</si>
  <si>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</si>
  <si>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</si>
  <si>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</si>
  <si>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</si>
  <si>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</si>
  <si>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</si>
  <si>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</si>
  <si>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</si>
  <si>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</si>
  <si>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</si>
  <si>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</si>
  <si>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</si>
  <si>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</si>
  <si>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</si>
  <si>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</si>
  <si>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</si>
  <si>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</si>
  <si>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</si>
  <si>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</si>
  <si>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</si>
  <si>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</si>
  <si>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</si>
  <si>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</si>
  <si>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</si>
  <si>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</si>
  <si>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</si>
  <si>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</si>
  <si>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</si>
  <si>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</si>
  <si>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</si>
  <si>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</si>
  <si>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</si>
  <si>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</si>
  <si>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</si>
  <si>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</si>
  <si>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</si>
  <si>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</si>
  <si>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</si>
  <si>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</si>
  <si>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</si>
  <si>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</si>
  <si>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</si>
  <si>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</si>
  <si>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</si>
  <si>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</si>
  <si>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</si>
  <si>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</si>
  <si>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</si>
  <si>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</si>
  <si>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</si>
  <si>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</si>
  <si>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</si>
  <si>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</si>
  <si>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</si>
  <si>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</si>
  <si>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</si>
  <si>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</si>
  <si>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</si>
  <si>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</si>
  <si>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</si>
  <si>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</si>
  <si>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</si>
  <si>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</si>
  <si>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</si>
  <si>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</si>
  <si>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</si>
  <si>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</si>
  <si>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</si>
  <si>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</si>
  <si>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</si>
  <si>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</si>
  <si>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</si>
  <si>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</si>
  <si>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</si>
  <si>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</si>
  <si>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</si>
  <si>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</si>
  <si>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</si>
  <si>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</si>
  <si>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</si>
  <si>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</si>
  <si>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</si>
  <si>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</si>
  <si>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</si>
  <si>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</si>
  <si>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</si>
  <si>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</si>
  <si>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</si>
  <si>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</si>
  <si>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</si>
  <si>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</si>
  <si>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</si>
  <si>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</si>
  <si>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</si>
  <si>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</si>
  <si>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</si>
  <si>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</si>
  <si>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</si>
  <si>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</si>
  <si>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</si>
  <si>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</si>
  <si>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</si>
  <si>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</si>
  <si>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</si>
  <si>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</si>
  <si>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</si>
  <si>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</si>
  <si>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</si>
  <si>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</si>
  <si>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</si>
  <si>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</si>
  <si>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</si>
  <si>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</si>
  <si>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</si>
  <si>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</si>
  <si>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</si>
  <si>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</si>
  <si>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</si>
  <si>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</si>
  <si>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</si>
  <si>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</si>
  <si>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</si>
  <si>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</si>
  <si>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</si>
  <si>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</si>
  <si>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</si>
  <si>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</si>
  <si>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</si>
  <si>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</si>
  <si>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</si>
  <si>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</si>
  <si>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</si>
  <si>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</si>
  <si>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</si>
  <si>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</si>
  <si>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</si>
  <si>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</si>
  <si>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</si>
  <si>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</si>
  <si>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</si>
  <si>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</si>
  <si>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</si>
  <si>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</si>
  <si>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</si>
  <si>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</si>
  <si>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</si>
  <si>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</si>
  <si>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</si>
  <si>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</si>
  <si>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</si>
  <si>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</si>
  <si>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</si>
  <si>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</si>
  <si>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</si>
  <si>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</si>
  <si>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</si>
  <si>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</si>
  <si>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</si>
  <si>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</si>
  <si>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</si>
  <si>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</si>
  <si>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</si>
  <si>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</si>
  <si>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</si>
  <si>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</si>
  <si>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</si>
  <si>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</si>
  <si>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</si>
  <si>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</si>
  <si>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</si>
  <si>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</si>
  <si>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</si>
  <si>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</si>
  <si>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</si>
  <si>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</si>
  <si>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</si>
  <si>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</si>
  <si>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</si>
  <si>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</si>
  <si>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</si>
  <si>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</si>
  <si>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</si>
  <si>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</si>
  <si>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</si>
  <si>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</si>
  <si>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</si>
  <si>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</si>
  <si>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</si>
  <si>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</si>
  <si>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</si>
  <si>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</si>
  <si>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</si>
  <si>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</si>
  <si>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</si>
  <si>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</si>
  <si>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</si>
  <si>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</si>
  <si>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</si>
  <si>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</si>
  <si>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</si>
  <si>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</si>
  <si>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</si>
  <si>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</si>
  <si>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</si>
  <si>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</si>
  <si>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</si>
  <si>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</si>
  <si>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</si>
  <si>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</si>
  <si>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</si>
  <si>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</si>
  <si>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</si>
  <si>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</si>
  <si>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</si>
  <si>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</si>
  <si>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</si>
  <si>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</si>
  <si>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</si>
  <si>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</si>
  <si>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</si>
  <si>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</si>
  <si>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</si>
  <si>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</si>
  <si>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</si>
  <si>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</si>
  <si>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</si>
  <si>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</si>
  <si>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</si>
  <si>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</si>
  <si>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</si>
  <si>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</si>
  <si>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</si>
  <si>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</si>
  <si>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</si>
  <si>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</si>
  <si>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</si>
  <si>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</si>
  <si>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</si>
  <si>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</si>
  <si>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</si>
  <si>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</si>
  <si>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</si>
  <si>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</si>
  <si>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</si>
  <si>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</si>
  <si>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</si>
  <si>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</si>
  <si>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</si>
  <si>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</si>
  <si>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</si>
  <si>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</si>
  <si>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</si>
  <si>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</si>
  <si>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</si>
  <si>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</si>
  <si>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</si>
  <si>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</si>
  <si>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</si>
  <si>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</si>
  <si>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</si>
  <si>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</si>
  <si>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</si>
  <si>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</si>
  <si>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</si>
  <si>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</si>
  <si>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</si>
  <si>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</si>
  <si>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</si>
  <si>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</si>
  <si>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</si>
  <si>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</si>
  <si>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</si>
  <si>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</si>
  <si>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</si>
  <si>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</si>
  <si>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</si>
  <si>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</si>
  <si>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</si>
  <si>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</si>
  <si>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</si>
  <si>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</si>
  <si>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</si>
  <si>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</si>
  <si>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</si>
  <si>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</si>
  <si>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</si>
  <si>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</si>
  <si>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</si>
  <si>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</si>
  <si>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</si>
  <si>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</si>
  <si>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</si>
  <si>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</si>
  <si>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</si>
  <si>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</si>
  <si>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</si>
  <si>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</si>
  <si>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</si>
  <si>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</si>
  <si>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</si>
  <si>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</si>
  <si>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</si>
  <si>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</si>
  <si>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</si>
  <si>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</si>
  <si>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</si>
  <si>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</si>
  <si>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</si>
  <si>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</si>
  <si>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</si>
  <si>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</si>
  <si>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</si>
  <si>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</si>
  <si>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</si>
  <si>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</si>
  <si>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</si>
  <si>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</si>
  <si>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</si>
  <si>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</si>
  <si>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</si>
  <si>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</si>
  <si>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</si>
  <si>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</si>
  <si>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</si>
  <si>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</si>
  <si>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</si>
  <si>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</si>
  <si>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</si>
  <si>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</si>
  <si>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</si>
  <si>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</si>
  <si>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</si>
  <si>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</si>
  <si>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</si>
  <si>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</si>
  <si>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</si>
  <si>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</si>
  <si>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</si>
  <si>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</si>
  <si>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</si>
  <si>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</si>
  <si>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</si>
  <si>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</si>
  <si>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</si>
  <si>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</si>
  <si>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</si>
  <si>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</si>
  <si>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</si>
  <si>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</si>
  <si>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</si>
  <si>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</si>
  <si>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</si>
  <si>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</si>
  <si>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</si>
  <si>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</si>
  <si>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</si>
  <si>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</si>
  <si>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</si>
  <si>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</si>
  <si>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</si>
  <si>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</si>
  <si>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</si>
  <si>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</si>
  <si>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</si>
  <si>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</si>
  <si>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</si>
  <si>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</si>
  <si>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</si>
  <si>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</si>
  <si>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</si>
  <si>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</si>
  <si>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</si>
  <si>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</si>
  <si>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</si>
  <si>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</si>
  <si>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</si>
  <si>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</si>
  <si>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</si>
  <si>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</si>
  <si>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</si>
  <si>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</si>
  <si>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</si>
  <si>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</si>
  <si>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</si>
  <si>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</si>
  <si>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</si>
  <si>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</si>
  <si>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</si>
  <si>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</si>
  <si>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</si>
  <si>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</si>
  <si>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</si>
  <si>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</si>
  <si>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</si>
  <si>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</si>
  <si>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</si>
  <si>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</si>
  <si>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</si>
  <si>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</si>
  <si>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</si>
  <si>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</si>
  <si>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</si>
  <si>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</si>
  <si>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</si>
  <si>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</si>
  <si>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</si>
  <si>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</si>
  <si>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</si>
  <si>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</si>
  <si>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</si>
  <si>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</si>
  <si>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</si>
  <si>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</si>
  <si>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</si>
  <si>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</si>
  <si>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</si>
  <si>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</si>
  <si>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</si>
  <si>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</si>
  <si>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</si>
  <si>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</si>
  <si>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</si>
  <si>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</si>
  <si>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</si>
  <si>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</si>
  <si>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</si>
  <si>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</si>
  <si>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</si>
  <si>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</si>
  <si>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</si>
  <si>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</si>
  <si>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</si>
  <si>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</si>
  <si>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</si>
  <si>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</si>
  <si>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</si>
  <si>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</si>
  <si>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</si>
  <si>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</si>
  <si>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</si>
  <si>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</si>
  <si>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</si>
  <si>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</si>
  <si>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</si>
  <si>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</si>
  <si>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</si>
  <si>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</si>
  <si>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</si>
  <si>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</si>
  <si>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</si>
  <si>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</si>
  <si>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</si>
  <si>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</si>
  <si>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</si>
  <si>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</si>
  <si>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</si>
  <si>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</si>
  <si>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</si>
  <si>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</si>
  <si>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</si>
  <si>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</si>
  <si>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</si>
  <si>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</si>
  <si>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</si>
  <si>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</si>
  <si>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</si>
  <si>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</si>
  <si>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</si>
  <si>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</si>
  <si>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</si>
  <si>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</si>
  <si>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</si>
  <si>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</si>
  <si>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</si>
  <si>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</si>
  <si>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</si>
  <si>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</si>
  <si>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</si>
  <si>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</si>
  <si>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</si>
  <si>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</si>
  <si>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</si>
  <si>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</si>
  <si>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</si>
  <si>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</si>
  <si>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</si>
  <si>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</si>
  <si>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</si>
  <si>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</si>
  <si>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</si>
  <si>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</si>
  <si>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</si>
  <si>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</si>
  <si>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</si>
  <si>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</si>
  <si>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</si>
  <si>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</si>
  <si>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</si>
  <si>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</si>
  <si>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</si>
  <si>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</si>
  <si>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</si>
  <si>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</si>
  <si>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</si>
  <si>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</si>
  <si>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</si>
  <si>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</si>
  <si>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</si>
  <si>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</si>
  <si>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</si>
  <si>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</si>
  <si>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</si>
  <si>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</si>
  <si>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</si>
  <si>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</si>
  <si>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</si>
  <si>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</si>
  <si>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</si>
  <si>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</si>
  <si>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</si>
  <si>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</si>
  <si>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</si>
  <si>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</si>
  <si>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</si>
  <si>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</si>
  <si>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</si>
  <si>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</si>
  <si>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</si>
  <si>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</si>
  <si>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</si>
  <si>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</si>
  <si>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</si>
  <si>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</si>
  <si>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</si>
  <si>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</si>
  <si>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</si>
  <si>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</si>
  <si>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</si>
  <si>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</si>
  <si>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</si>
  <si>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</si>
  <si>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</si>
  <si>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</si>
  <si>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</si>
  <si>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</si>
  <si>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</si>
  <si>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</si>
  <si>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</si>
  <si>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</si>
  <si>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</si>
  <si>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</si>
  <si>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</si>
  <si>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</si>
  <si>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</si>
  <si>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</si>
  <si>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</si>
  <si>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</si>
  <si>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</si>
  <si>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</si>
  <si>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</si>
  <si>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</si>
  <si>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</si>
  <si>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</si>
  <si>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</si>
  <si>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</si>
  <si>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</si>
  <si>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</si>
  <si>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</si>
  <si>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</si>
  <si>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</si>
  <si>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</si>
  <si>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</si>
  <si>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</si>
  <si>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</si>
  <si>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</si>
  <si>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</si>
  <si>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</si>
  <si>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</si>
  <si>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</si>
  <si>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</si>
  <si>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</si>
  <si>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</si>
  <si>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</si>
  <si>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</si>
  <si>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</si>
  <si>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</si>
  <si>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</si>
  <si>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</si>
  <si>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</si>
  <si>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</si>
  <si>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</si>
  <si>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</si>
  <si>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</si>
  <si>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</si>
  <si>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</si>
  <si>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</si>
  <si>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</si>
  <si>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</si>
  <si>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</si>
  <si>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</si>
  <si>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</si>
  <si>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</si>
  <si>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</si>
  <si>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</si>
  <si>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</si>
  <si>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</si>
  <si>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</si>
  <si>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</si>
  <si>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</si>
  <si>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</si>
  <si>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</si>
  <si>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</si>
  <si>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</si>
  <si>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</si>
  <si>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</si>
  <si>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</si>
  <si>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</si>
  <si>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</si>
  <si>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</si>
  <si>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</si>
  <si>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</si>
  <si>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</si>
  <si>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</si>
  <si>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</si>
  <si>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</si>
  <si>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</si>
  <si>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</si>
  <si>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</si>
  <si>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</si>
  <si>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</si>
  <si>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</si>
  <si>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</si>
  <si>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</si>
  <si>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</si>
  <si>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</si>
  <si>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</si>
  <si>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</si>
  <si>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</si>
  <si>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</si>
  <si>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</si>
  <si>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</si>
  <si>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</si>
  <si>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</si>
  <si>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</si>
  <si>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</si>
  <si>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</si>
  <si>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</si>
  <si>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</si>
  <si>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</si>
  <si>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</si>
  <si>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</si>
  <si>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</si>
  <si>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</si>
  <si>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</si>
  <si>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</si>
  <si>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</si>
  <si>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</si>
  <si>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</si>
  <si>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</si>
  <si>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</si>
  <si>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</si>
  <si>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</si>
  <si>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</si>
  <si>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</si>
  <si>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</si>
  <si>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</si>
  <si>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</si>
  <si>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</si>
  <si>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</si>
  <si>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</si>
  <si>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</si>
  <si>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</si>
  <si>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</si>
  <si>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</si>
  <si>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</si>
  <si>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</si>
  <si>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</si>
  <si>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</si>
  <si>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</si>
  <si>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</si>
  <si>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</si>
  <si>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</si>
  <si>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</si>
  <si>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</si>
  <si>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</si>
  <si>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</si>
  <si>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</si>
  <si>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</si>
  <si>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</si>
  <si>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</si>
  <si>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</si>
  <si>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</si>
  <si>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</si>
  <si>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</si>
  <si>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</si>
  <si>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</si>
  <si>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</si>
  <si>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</si>
  <si>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</si>
  <si>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</si>
  <si>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</si>
  <si>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</si>
  <si>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</si>
  <si>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</si>
  <si>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</si>
  <si>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</si>
  <si>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</si>
  <si>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</si>
  <si>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</si>
  <si>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</si>
  <si>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</si>
  <si>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</si>
  <si>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</si>
  <si>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</si>
  <si>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</si>
  <si>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</si>
  <si>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</si>
  <si>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</si>
  <si>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</si>
  <si>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</si>
  <si>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</si>
  <si>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</si>
  <si>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</si>
  <si>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</si>
  <si>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</si>
  <si>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</si>
  <si>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</si>
  <si>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</si>
  <si>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</si>
  <si>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</si>
  <si>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</si>
  <si>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</si>
  <si>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</si>
  <si>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</si>
  <si>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</si>
  <si>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</si>
  <si>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</si>
  <si>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</si>
  <si>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</si>
  <si>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</si>
  <si>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</si>
  <si>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</si>
  <si>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</si>
  <si>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</si>
  <si>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</si>
  <si>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</si>
  <si>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</si>
  <si>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</si>
  <si>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</si>
  <si>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</si>
  <si>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</si>
  <si>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</si>
  <si>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</si>
  <si>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</si>
  <si>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</si>
  <si>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</si>
  <si>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</si>
  <si>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</si>
  <si>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</si>
  <si>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</si>
  <si>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</si>
  <si>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</si>
  <si>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</si>
  <si>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</si>
  <si>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</si>
  <si>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</si>
  <si>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</si>
  <si>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</si>
  <si>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</si>
  <si>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</si>
  <si>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</si>
  <si>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</si>
  <si>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</si>
  <si>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</si>
  <si>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</si>
  <si>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</si>
  <si>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</si>
  <si>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</si>
  <si>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</si>
  <si>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</si>
  <si>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</si>
  <si>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</si>
  <si>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</si>
  <si>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</si>
  <si>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</si>
  <si>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</si>
  <si>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</si>
  <si>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</si>
  <si>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</si>
  <si>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</si>
  <si>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</si>
  <si>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</si>
  <si>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</si>
  <si>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</si>
  <si>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</si>
  <si>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</si>
  <si>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</si>
  <si>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</si>
  <si>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</si>
  <si>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</si>
  <si>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</si>
  <si>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</si>
  <si>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</si>
  <si>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</si>
  <si>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</si>
  <si>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</si>
  <si>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</si>
  <si>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</si>
  <si>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</si>
  <si>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</si>
  <si>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</si>
  <si>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</si>
  <si>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</si>
  <si>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</si>
  <si>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</si>
  <si>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</si>
  <si>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</si>
  <si>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</si>
  <si>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</si>
  <si>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</si>
  <si>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</si>
  <si>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</si>
  <si>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</si>
  <si>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</si>
  <si>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</si>
  <si>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</si>
  <si>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</si>
  <si>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</si>
  <si>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</si>
  <si>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</si>
  <si>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</si>
  <si>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</si>
  <si>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</si>
  <si>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</si>
  <si>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</si>
  <si>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</si>
  <si>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</si>
  <si>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</si>
  <si>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</si>
  <si>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</si>
  <si>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</si>
  <si>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</si>
  <si>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</si>
  <si>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</si>
  <si>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</si>
  <si>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</si>
  <si>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</si>
  <si>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</si>
  <si>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</si>
  <si>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</si>
  <si>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</si>
  <si>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</si>
  <si>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</si>
  <si>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</si>
  <si>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</si>
  <si>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</si>
  <si>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</si>
  <si>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</si>
  <si>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</si>
  <si>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</si>
  <si>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</si>
  <si>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</si>
  <si>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</si>
  <si>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</si>
  <si>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</si>
  <si>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</si>
  <si>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</si>
  <si>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</si>
  <si>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</si>
  <si>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</si>
  <si>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</si>
  <si>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</si>
  <si>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</si>
  <si>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</si>
  <si>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</si>
  <si>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</si>
  <si>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</si>
  <si>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</si>
  <si>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</si>
  <si>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</si>
  <si>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</si>
  <si>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</si>
  <si>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</si>
  <si>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</si>
  <si>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</si>
  <si>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</si>
  <si>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</si>
  <si>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</si>
  <si>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</si>
  <si>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</si>
  <si>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</si>
  <si>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</si>
  <si>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</si>
  <si>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</si>
  <si>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</si>
  <si>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</si>
  <si>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</si>
  <si>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</si>
  <si>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</si>
  <si>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</si>
  <si>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</si>
  <si>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</si>
  <si>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</si>
  <si>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</si>
  <si>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</si>
  <si>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</si>
  <si>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</si>
  <si>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</si>
  <si>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</si>
  <si>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</si>
  <si>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</si>
  <si>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</si>
  <si>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</si>
  <si>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</si>
  <si>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</si>
  <si>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</si>
  <si>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</si>
  <si>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</si>
  <si>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</si>
  <si>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</si>
  <si>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</si>
  <si>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</si>
  <si>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</si>
  <si>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</si>
  <si>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</si>
  <si>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</si>
  <si>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</si>
  <si>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</si>
  <si>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</si>
  <si>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</si>
  <si>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</si>
  <si>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</si>
  <si>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</si>
  <si>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</si>
  <si>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</si>
  <si>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</si>
  <si>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</si>
  <si>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</si>
  <si>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</si>
  <si>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</si>
  <si>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</si>
  <si>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</si>
  <si>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</si>
  <si>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</si>
  <si>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</si>
  <si>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</si>
  <si>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</si>
  <si>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</si>
  <si>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</si>
  <si>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</si>
  <si>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</si>
  <si>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</si>
  <si>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</si>
  <si>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</si>
  <si>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</si>
  <si>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</si>
  <si>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</si>
  <si>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</si>
  <si>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</si>
  <si>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</si>
  <si>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</si>
  <si>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</si>
  <si>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</si>
  <si>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</si>
  <si>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</si>
  <si>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</si>
  <si>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</si>
  <si>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</si>
  <si>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</si>
  <si>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</si>
  <si>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</si>
  <si>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</si>
  <si>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</si>
  <si>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</si>
  <si>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</si>
  <si>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</si>
  <si>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</si>
  <si>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</si>
  <si>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</si>
  <si>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</si>
  <si>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</si>
  <si>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</si>
  <si>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</si>
  <si>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</si>
  <si>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</si>
  <si>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</si>
  <si>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</si>
  <si>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</si>
  <si>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</si>
  <si>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</si>
  <si>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</si>
  <si>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</si>
  <si>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</si>
  <si>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</si>
  <si>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</si>
  <si>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</si>
  <si>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</si>
  <si>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</si>
  <si>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</si>
  <si>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</si>
  <si>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</si>
  <si>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</si>
  <si>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</si>
  <si>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</si>
  <si>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</si>
  <si>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</si>
  <si>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</si>
  <si>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</si>
  <si>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</si>
  <si>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</si>
  <si>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</si>
  <si>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</si>
  <si>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</si>
  <si>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</si>
  <si>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</si>
  <si>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</si>
  <si>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</si>
  <si>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</si>
  <si>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</si>
  <si>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</si>
  <si>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</si>
  <si>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</si>
  <si>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</si>
  <si>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</si>
  <si>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</si>
  <si>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</si>
  <si>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</si>
  <si>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</si>
  <si>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</si>
  <si>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</si>
  <si>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</si>
  <si>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</si>
  <si>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</si>
  <si>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</si>
  <si>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</si>
  <si>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</si>
  <si>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</si>
  <si>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</si>
  <si>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</si>
  <si>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</si>
  <si>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</si>
  <si>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</si>
  <si>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</si>
  <si>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</si>
  <si>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</si>
  <si>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</si>
  <si>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</si>
  <si>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</si>
  <si>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</si>
  <si>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</si>
  <si>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</si>
  <si>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</si>
  <si>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</si>
  <si>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</si>
  <si>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</si>
  <si>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</si>
  <si>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</si>
  <si>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</si>
  <si>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</si>
  <si>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</si>
  <si>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</si>
  <si>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</si>
  <si>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</si>
  <si>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</si>
  <si>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</si>
  <si>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</si>
  <si>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</si>
  <si>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</si>
  <si>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</si>
  <si>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</si>
  <si>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</si>
  <si>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</si>
  <si>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</si>
  <si>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</si>
  <si>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</si>
  <si>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</si>
  <si>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</si>
  <si>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</si>
  <si>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</si>
  <si>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</si>
  <si>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</si>
  <si>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</si>
  <si>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</si>
  <si>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</si>
  <si>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</si>
  <si>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</si>
  <si>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</si>
  <si>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</si>
  <si>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</si>
  <si>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</si>
  <si>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</si>
  <si>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</si>
  <si>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</si>
  <si>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</si>
  <si>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</si>
  <si>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</si>
  <si>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</si>
  <si>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</si>
  <si>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</si>
  <si>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</si>
  <si>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</si>
  <si>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</si>
  <si>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</si>
  <si>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</si>
  <si>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</si>
  <si>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</si>
  <si>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</si>
  <si>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</si>
  <si>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</si>
  <si>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</si>
  <si>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</si>
  <si>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</si>
  <si>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</si>
  <si>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</si>
  <si>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</si>
  <si>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</si>
  <si>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</si>
  <si>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</si>
  <si>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</si>
  <si>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</si>
  <si>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</si>
  <si>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</si>
  <si>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</si>
  <si>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</si>
  <si>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</si>
  <si>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</si>
  <si>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</si>
  <si>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</si>
  <si>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</si>
  <si>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</si>
  <si>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</si>
  <si>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</si>
  <si>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</si>
  <si>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</si>
  <si>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</si>
  <si>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</si>
  <si>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</si>
  <si>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</si>
  <si>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</si>
  <si>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</si>
  <si>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</si>
  <si>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</si>
  <si>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</si>
  <si>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</si>
  <si>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</si>
  <si>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</si>
  <si>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</si>
  <si>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</si>
  <si>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</si>
  <si>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</si>
  <si>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</si>
  <si>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</si>
  <si>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</si>
  <si>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</si>
  <si>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</si>
  <si>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</si>
  <si>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</si>
  <si>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</si>
  <si>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</si>
  <si>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</si>
  <si>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</si>
  <si>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</si>
  <si>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</si>
  <si>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</si>
  <si>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</si>
  <si>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</si>
  <si>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</si>
  <si>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</si>
  <si>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</si>
  <si>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</si>
  <si>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</si>
  <si>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</si>
  <si>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</si>
  <si>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</si>
  <si>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</si>
  <si>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</si>
  <si>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</si>
  <si>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</si>
  <si>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</si>
  <si>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</si>
  <si>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</si>
  <si>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</si>
  <si>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</si>
  <si>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</si>
  <si>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</si>
  <si>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</si>
  <si>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</si>
  <si>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</si>
  <si>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</si>
  <si>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</si>
  <si>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</si>
  <si>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</si>
  <si>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</si>
  <si>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</si>
  <si>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</si>
  <si>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</si>
  <si>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</si>
  <si>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</si>
  <si>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</si>
  <si>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</si>
  <si>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</si>
  <si>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</si>
  <si>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</si>
  <si>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</si>
  <si>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</si>
  <si>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</si>
  <si>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</si>
  <si>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</si>
  <si>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</si>
  <si>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</si>
  <si>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</si>
  <si>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</si>
  <si>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</si>
  <si>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</si>
  <si>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</si>
  <si>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</si>
  <si>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</si>
  <si>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</si>
  <si>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</si>
  <si>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</si>
  <si>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</si>
  <si>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</si>
  <si>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</si>
  <si>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</si>
  <si>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</si>
  <si>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</si>
  <si>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</si>
  <si>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</si>
  <si>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</si>
  <si>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</si>
  <si>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</si>
  <si>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</si>
  <si>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</si>
  <si>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</si>
  <si>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</si>
  <si>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</si>
  <si>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</si>
  <si>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</si>
  <si>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</si>
  <si>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</si>
  <si>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</si>
  <si>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</si>
  <si>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</si>
  <si>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</si>
  <si>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</si>
  <si>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</si>
  <si>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</si>
  <si>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</si>
  <si>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</si>
  <si>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</si>
  <si>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</si>
  <si>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</si>
  <si>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</si>
  <si>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</si>
  <si>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</si>
  <si>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</si>
  <si>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</si>
  <si>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</si>
  <si>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</si>
  <si>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</si>
  <si>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</si>
  <si>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</si>
  <si>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</si>
  <si>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</si>
  <si>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</si>
  <si>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</si>
  <si>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</si>
  <si>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</si>
  <si>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</si>
  <si>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</si>
  <si>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</si>
  <si>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</si>
  <si>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</si>
  <si>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</si>
  <si>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</si>
  <si>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</si>
  <si>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</si>
  <si>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</si>
  <si>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</si>
  <si>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</si>
  <si>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</si>
  <si>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</si>
  <si>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</si>
  <si>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</si>
  <si>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</si>
  <si>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</si>
  <si>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</si>
  <si>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</si>
  <si>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</si>
  <si>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</si>
  <si>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</si>
  <si>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</si>
  <si>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</si>
  <si>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</si>
  <si>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</si>
  <si>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</si>
  <si>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</si>
  <si>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</si>
  <si>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</si>
  <si>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</si>
  <si>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</si>
  <si>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</si>
  <si>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</si>
  <si>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</si>
  <si>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</si>
  <si>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</si>
  <si>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</si>
  <si>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</si>
  <si>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</si>
  <si>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</si>
  <si>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</si>
  <si>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</si>
  <si>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</si>
  <si>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</si>
  <si>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</si>
  <si>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</si>
  <si>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</si>
  <si>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</si>
  <si>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</si>
  <si>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</si>
  <si>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</si>
  <si>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</si>
  <si>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</si>
  <si>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</si>
  <si>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</si>
  <si>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</si>
  <si>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</si>
  <si>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</si>
  <si>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</si>
  <si>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</si>
  <si>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</si>
  <si>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</si>
  <si>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</si>
  <si>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</si>
  <si>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</si>
  <si>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</si>
  <si>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</si>
  <si>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</si>
  <si>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</si>
  <si>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</si>
  <si>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</si>
  <si>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</si>
  <si>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</si>
  <si>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</si>
  <si>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</si>
  <si>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</si>
  <si>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</si>
  <si>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</si>
  <si>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</si>
  <si>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</si>
  <si>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</si>
  <si>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</si>
  <si>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</si>
  <si>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</si>
  <si>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</si>
  <si>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</si>
  <si>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</si>
  <si>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</si>
  <si>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</si>
  <si>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</si>
  <si>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</si>
  <si>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</si>
  <si>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</si>
  <si>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</si>
  <si>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</si>
  <si>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</si>
  <si>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</si>
  <si>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</si>
  <si>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</si>
  <si>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</si>
  <si>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</si>
  <si>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</si>
  <si>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</si>
  <si>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</si>
  <si>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</si>
  <si>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</si>
  <si>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</si>
  <si>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</si>
  <si>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</si>
  <si>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</si>
  <si>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</si>
  <si>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</si>
  <si>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</si>
  <si>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</si>
  <si>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</si>
  <si>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</si>
  <si>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</si>
  <si>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</si>
  <si>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</si>
  <si>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</si>
  <si>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</si>
  <si>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</si>
  <si>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</si>
  <si>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</si>
  <si>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</si>
  <si>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</si>
  <si>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</si>
  <si>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</si>
  <si>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</si>
  <si>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</si>
  <si>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</si>
  <si>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</si>
  <si>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</si>
  <si>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</si>
  <si>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</si>
  <si>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</si>
  <si>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</si>
  <si>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</si>
  <si>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</si>
  <si>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</si>
  <si>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</si>
  <si>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</si>
  <si>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</si>
  <si>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</si>
  <si>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</si>
  <si>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</si>
  <si>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</si>
  <si>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</si>
  <si>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</si>
  <si>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</si>
  <si>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</si>
  <si>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</si>
  <si>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</si>
  <si>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</si>
  <si>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</si>
  <si>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</si>
  <si>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</si>
  <si>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</si>
  <si>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</si>
  <si>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</si>
  <si>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</si>
  <si>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</si>
  <si>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</si>
  <si>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</si>
  <si>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</si>
  <si>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</si>
  <si>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</si>
  <si>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</si>
  <si>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</si>
  <si>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</si>
  <si>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</si>
  <si>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</si>
  <si>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</si>
  <si>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</si>
  <si>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</si>
  <si>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</si>
  <si>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</si>
  <si>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</si>
  <si>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</si>
  <si>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</si>
  <si>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</si>
  <si>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</si>
  <si>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</si>
  <si>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</si>
  <si>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</si>
  <si>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</si>
  <si>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</si>
  <si>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</si>
  <si>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</si>
  <si>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</si>
  <si>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</si>
  <si>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</si>
  <si>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</si>
  <si>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</si>
  <si>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</si>
  <si>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</si>
  <si>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</si>
  <si>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</si>
  <si>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</si>
  <si>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</si>
  <si>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</si>
  <si>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</si>
  <si>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</si>
  <si>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</si>
  <si>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</si>
  <si>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</si>
  <si>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</si>
  <si>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</si>
  <si>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</si>
  <si>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</si>
  <si>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</si>
  <si>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</si>
  <si>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</si>
  <si>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</si>
  <si>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</si>
  <si>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</si>
  <si>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</si>
  <si>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</si>
  <si>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</si>
  <si>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</si>
  <si>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</si>
  <si>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</si>
  <si>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</si>
  <si>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</si>
  <si>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</si>
  <si>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</si>
  <si>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</si>
  <si>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</si>
  <si>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</si>
  <si>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</si>
  <si>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</si>
  <si>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</si>
  <si>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</si>
  <si>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</si>
  <si>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</si>
  <si>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</si>
  <si>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</si>
  <si>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</si>
  <si>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</si>
  <si>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</si>
  <si>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</si>
  <si>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</si>
  <si>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</si>
  <si>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</si>
  <si>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</si>
  <si>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</si>
  <si>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</si>
  <si>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</si>
  <si>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</si>
  <si>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</si>
  <si>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</si>
  <si>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</si>
  <si>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</si>
  <si>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</si>
  <si>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</si>
  <si>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</si>
  <si>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</si>
  <si>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</si>
  <si>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</si>
  <si>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</si>
  <si>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</si>
  <si>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</si>
  <si>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</si>
  <si>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</si>
  <si>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</si>
  <si>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</si>
  <si>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</si>
  <si>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</si>
  <si>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</si>
  <si>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</si>
  <si>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</si>
  <si>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</si>
  <si>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</si>
  <si>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</si>
  <si>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</si>
  <si>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</si>
  <si>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</si>
  <si>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</si>
  <si>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</si>
  <si>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</si>
  <si>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</si>
  <si>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</si>
  <si>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</si>
  <si>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</si>
  <si>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</si>
  <si>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</si>
  <si>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</si>
  <si>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</si>
  <si>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</si>
  <si>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</si>
  <si>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</si>
  <si>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</si>
  <si>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</si>
  <si>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</si>
  <si>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</si>
  <si>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</si>
  <si>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</si>
  <si>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</si>
  <si>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</si>
  <si>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</si>
  <si>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</si>
  <si>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</si>
  <si>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</si>
  <si>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</si>
  <si>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</si>
  <si>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</si>
  <si>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</si>
  <si>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</si>
  <si>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</si>
  <si>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</si>
  <si>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</si>
  <si>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</si>
  <si>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</si>
  <si>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</si>
  <si>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</si>
  <si>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</si>
  <si>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</si>
  <si>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</si>
  <si>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</si>
  <si>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</si>
  <si>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</si>
  <si>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</si>
  <si>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</si>
  <si>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</si>
  <si>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</si>
  <si>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</si>
  <si>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</si>
  <si>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</si>
  <si>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</si>
  <si>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</si>
  <si>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</si>
  <si>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</si>
  <si>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</si>
  <si>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</si>
  <si>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</si>
  <si>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</si>
  <si>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</si>
  <si>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</si>
  <si>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</si>
  <si>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</si>
  <si>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</si>
  <si>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</si>
  <si>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</si>
  <si>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</si>
  <si>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</si>
  <si>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</si>
  <si>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</si>
  <si>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</si>
  <si>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</si>
  <si>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</si>
  <si>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</si>
  <si>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</si>
  <si>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</si>
  <si>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</si>
  <si>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</si>
  <si>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</si>
  <si>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</si>
  <si>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</si>
  <si>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</si>
  <si>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</si>
  <si>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</si>
  <si>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</si>
  <si>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</si>
  <si>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</si>
  <si>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</si>
  <si>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</si>
  <si>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</si>
  <si>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</si>
  <si>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</si>
  <si>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</si>
  <si>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</si>
  <si>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</si>
  <si>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</si>
  <si>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</si>
  <si>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</si>
  <si>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</si>
  <si>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</si>
  <si>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</si>
  <si>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</si>
  <si>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</si>
  <si>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</si>
  <si>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</si>
  <si>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</si>
  <si>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</si>
  <si>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</si>
  <si>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</si>
  <si>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</si>
  <si>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</si>
  <si>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</si>
  <si>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</si>
  <si>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</si>
  <si>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</si>
  <si>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</si>
  <si>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</si>
  <si>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</si>
  <si>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</si>
  <si>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</si>
  <si>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</si>
  <si>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</si>
  <si>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</si>
  <si>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</si>
  <si>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</si>
  <si>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</si>
  <si>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</si>
  <si>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</si>
  <si>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</si>
  <si>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</si>
  <si>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</si>
  <si>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</si>
  <si>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</si>
  <si>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</si>
  <si>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</si>
  <si>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</si>
  <si>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</si>
  <si>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</si>
  <si>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</si>
  <si>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</si>
  <si>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</si>
  <si>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</si>
  <si>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</si>
  <si>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</si>
  <si>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</si>
  <si>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</si>
  <si>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</si>
  <si>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</si>
  <si>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</si>
  <si>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</si>
  <si>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</si>
  <si>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</si>
  <si>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</si>
  <si>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</si>
  <si>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</si>
  <si>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</si>
  <si>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</si>
  <si>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</si>
  <si>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</si>
  <si>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</si>
  <si>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</si>
  <si>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</si>
  <si>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</si>
  <si>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</si>
  <si>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</si>
  <si>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</si>
  <si>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</si>
  <si>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</si>
  <si>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</si>
  <si>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</si>
  <si>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</si>
  <si>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</si>
  <si>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</si>
  <si>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</si>
  <si>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</si>
  <si>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</si>
  <si>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</si>
  <si>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</si>
  <si>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</si>
  <si>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</si>
  <si>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</si>
  <si>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</si>
  <si>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</si>
  <si>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</si>
  <si>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</si>
  <si>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</si>
  <si>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</si>
  <si>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</si>
  <si>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</si>
  <si>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</si>
  <si>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</si>
  <si>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</si>
  <si>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</si>
  <si>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</si>
  <si>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</si>
  <si>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</si>
  <si>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</si>
  <si>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</si>
  <si>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</si>
  <si>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</si>
  <si>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</si>
  <si>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</si>
  <si>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</si>
  <si>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</si>
  <si>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</si>
  <si>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</si>
  <si>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</si>
  <si>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</si>
  <si>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</si>
  <si>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</si>
  <si>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</si>
  <si>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</si>
  <si>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</si>
  <si>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</si>
  <si>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</si>
  <si>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</si>
  <si>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</si>
  <si>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</si>
  <si>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</si>
  <si>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</si>
  <si>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</si>
  <si>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</si>
  <si>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</si>
  <si>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</si>
  <si>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</si>
  <si>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</si>
  <si>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</si>
  <si>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</si>
  <si>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</si>
  <si>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</si>
  <si>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</si>
  <si>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</si>
  <si>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</si>
  <si>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</si>
  <si>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</si>
  <si>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</si>
  <si>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</si>
  <si>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</si>
  <si>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</si>
  <si>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</si>
  <si>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</si>
  <si>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</si>
  <si>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</si>
  <si>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</si>
  <si>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</si>
  <si>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</si>
  <si>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</si>
  <si>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</si>
  <si>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</si>
  <si>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</si>
  <si>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</si>
  <si>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</si>
  <si>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</si>
  <si>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</si>
  <si>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</si>
  <si>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</si>
  <si>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</si>
  <si>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</si>
  <si>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</si>
  <si>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</si>
  <si>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</si>
  <si>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</si>
  <si>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</si>
  <si>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</si>
  <si>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</si>
  <si>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</si>
  <si>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</si>
  <si>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</si>
  <si>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</si>
  <si>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</si>
  <si>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</si>
  <si>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</si>
  <si>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</si>
  <si>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</si>
  <si>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</si>
  <si>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</si>
  <si>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</si>
  <si>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</si>
  <si>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</si>
  <si>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</si>
  <si>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</si>
  <si>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</si>
  <si>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</si>
  <si>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</si>
  <si>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</si>
  <si>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</si>
  <si>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</si>
  <si>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</si>
  <si>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</si>
  <si>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</si>
  <si>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</si>
  <si>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</si>
  <si>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</si>
  <si>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</si>
  <si>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</si>
  <si>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</si>
  <si>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</si>
  <si>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</si>
  <si>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</si>
  <si>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</si>
  <si>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</si>
  <si>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</si>
  <si>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</si>
  <si>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</si>
  <si>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</si>
  <si>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</si>
  <si>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</si>
  <si>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</si>
  <si>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</si>
  <si>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</si>
  <si>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</si>
  <si>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</si>
  <si>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</si>
  <si>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</si>
  <si>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</si>
  <si>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</si>
  <si>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</si>
  <si>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</si>
  <si>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</si>
  <si>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</si>
  <si>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</si>
  <si>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</si>
  <si>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</si>
  <si>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</si>
  <si>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</si>
  <si>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</si>
  <si>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</si>
  <si>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</si>
  <si>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</si>
  <si>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</si>
  <si>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</si>
  <si>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</si>
  <si>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</si>
  <si>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</si>
  <si>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</si>
  <si>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</si>
  <si>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</si>
  <si>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</si>
  <si>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</si>
  <si>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</si>
  <si>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</si>
  <si>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</si>
  <si>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</si>
  <si>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</si>
  <si>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</si>
  <si>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</si>
  <si>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</si>
  <si>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</si>
  <si>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</si>
  <si>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</si>
  <si>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</si>
  <si>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</si>
  <si>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</si>
  <si>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</si>
  <si>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</si>
  <si>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</si>
  <si>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</si>
  <si>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</si>
  <si>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</si>
  <si>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</si>
  <si>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</si>
  <si>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</si>
  <si>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</si>
  <si>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</si>
  <si>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</si>
  <si>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</si>
  <si>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</si>
  <si>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</si>
  <si>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</si>
  <si>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</si>
  <si>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</si>
  <si>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</si>
  <si>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</si>
  <si>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</si>
  <si>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</si>
  <si>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</si>
  <si>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</si>
  <si>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</si>
  <si>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</si>
  <si>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</si>
  <si>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</si>
  <si>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</si>
  <si>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</si>
  <si>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</si>
  <si>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</si>
  <si>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</si>
  <si>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</si>
  <si>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</si>
  <si>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</si>
  <si>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</si>
  <si>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</si>
  <si>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</si>
  <si>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</si>
  <si>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</si>
  <si>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</si>
  <si>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</si>
  <si>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</si>
  <si>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</si>
  <si>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</si>
  <si>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</si>
  <si>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</si>
  <si>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</si>
  <si>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</si>
  <si>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</si>
  <si>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</si>
  <si>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</si>
  <si>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</si>
  <si>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</si>
  <si>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</si>
  <si>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</si>
  <si>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</si>
  <si>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</si>
  <si>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</si>
  <si>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</si>
  <si>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</si>
  <si>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</si>
  <si>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</si>
  <si>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</si>
  <si>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</si>
  <si>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</si>
  <si>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</si>
  <si>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</si>
  <si>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</si>
  <si>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</si>
  <si>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</si>
  <si>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</si>
  <si>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</si>
  <si>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</si>
  <si>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</si>
  <si>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</si>
  <si>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</si>
  <si>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</si>
  <si>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</si>
  <si>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</si>
  <si>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</si>
  <si>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</si>
  <si>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</si>
  <si>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</si>
  <si>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</si>
  <si>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</si>
  <si>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</si>
  <si>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</si>
  <si>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</si>
  <si>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</si>
  <si>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</si>
  <si>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</si>
  <si>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</si>
  <si>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</si>
  <si>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</si>
  <si>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</si>
  <si>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</si>
  <si>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</si>
  <si>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</si>
  <si>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</si>
  <si>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</si>
  <si>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</si>
  <si>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</si>
  <si>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</si>
  <si>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</si>
  <si>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</si>
  <si>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</si>
  <si>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</si>
  <si>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</si>
  <si>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</si>
  <si>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</si>
  <si>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</si>
  <si>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</si>
  <si>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</si>
  <si>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</si>
  <si>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</si>
  <si>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</si>
  <si>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</si>
  <si>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</si>
  <si>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</si>
  <si>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</si>
  <si>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</si>
  <si>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</si>
  <si>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</si>
  <si>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</si>
  <si>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</si>
  <si>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</si>
  <si>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</si>
  <si>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</si>
  <si>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</si>
  <si>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</si>
  <si>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</si>
  <si>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</si>
  <si>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</si>
  <si>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</si>
  <si>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</si>
  <si>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</si>
  <si>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</si>
  <si>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</si>
  <si>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</si>
  <si>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</si>
  <si>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</si>
  <si>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</si>
  <si>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</si>
  <si>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</si>
  <si>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</si>
  <si>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</si>
  <si>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</si>
  <si>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</si>
  <si>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</si>
  <si>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</si>
  <si>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</si>
  <si>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</si>
  <si>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</si>
  <si>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</si>
  <si>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</si>
  <si>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</si>
  <si>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</si>
  <si>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</si>
  <si>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</si>
  <si>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</si>
  <si>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</si>
  <si>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</si>
  <si>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</si>
  <si>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</si>
  <si>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</si>
  <si>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</si>
  <si>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</si>
  <si>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</si>
  <si>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</si>
  <si>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</si>
  <si>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</si>
  <si>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</si>
  <si>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</si>
  <si>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</si>
  <si>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</si>
  <si>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</si>
  <si>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</si>
  <si>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</si>
  <si>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</si>
  <si>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</si>
  <si>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</si>
  <si>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</si>
  <si>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</si>
  <si>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</si>
  <si>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</si>
  <si>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</si>
  <si>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</si>
  <si>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</si>
  <si>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</si>
  <si>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</si>
  <si>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</si>
  <si>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</si>
  <si>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</si>
  <si>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</si>
  <si>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</si>
  <si>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</si>
  <si>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</si>
  <si>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</si>
  <si>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</si>
  <si>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</si>
  <si>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</si>
  <si>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</si>
  <si>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</si>
  <si>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</si>
  <si>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</si>
  <si>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</si>
  <si>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</si>
  <si>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</si>
  <si>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</si>
  <si>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</si>
  <si>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</si>
  <si>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</si>
  <si>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</si>
  <si>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</si>
  <si>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</si>
  <si>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</si>
  <si>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</si>
  <si>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</si>
  <si>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</si>
  <si>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</si>
  <si>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</si>
  <si>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</si>
  <si>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</si>
  <si>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</si>
  <si>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</si>
  <si>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</si>
  <si>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</si>
  <si>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</si>
  <si>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</si>
  <si>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</si>
  <si>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</si>
  <si>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</si>
  <si>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</si>
  <si>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</si>
  <si>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</si>
  <si>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</si>
  <si>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</si>
  <si>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</si>
  <si>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</si>
  <si>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</si>
  <si>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</si>
  <si>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</si>
  <si>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</si>
  <si>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</si>
  <si>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</si>
  <si>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</si>
  <si>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</si>
  <si>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</si>
  <si>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</si>
  <si>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</si>
  <si>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</si>
  <si>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</si>
  <si>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</si>
  <si>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</si>
  <si>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</si>
  <si>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</si>
  <si>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</si>
  <si>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</si>
  <si>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</si>
  <si>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</si>
  <si>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</si>
  <si>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</si>
  <si>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</si>
  <si>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</si>
  <si>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</si>
  <si>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</si>
  <si>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</si>
  <si>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</si>
  <si>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</si>
  <si>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</si>
  <si>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</si>
  <si>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</si>
  <si>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</si>
  <si>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</si>
  <si>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</si>
  <si>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</si>
  <si>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</si>
  <si>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</si>
  <si>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</si>
  <si>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</si>
  <si>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</si>
  <si>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</si>
  <si>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</si>
  <si>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</si>
  <si>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</si>
  <si>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</si>
  <si>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</si>
  <si>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</si>
  <si>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</si>
  <si>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</si>
  <si>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</si>
  <si>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</si>
  <si>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</si>
  <si>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</si>
  <si>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</si>
  <si>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</si>
  <si>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</si>
  <si>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</si>
  <si>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</si>
  <si>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</si>
  <si>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</si>
  <si>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</si>
  <si>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</si>
  <si>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</si>
  <si>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</si>
  <si>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</si>
  <si>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</si>
  <si>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</si>
  <si>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</si>
  <si>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</si>
  <si>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</si>
  <si>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</si>
  <si>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</si>
  <si>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</si>
  <si>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</si>
  <si>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</si>
  <si>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</si>
  <si>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</si>
  <si>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</si>
  <si>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</si>
  <si>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</si>
  <si>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</si>
  <si>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</si>
  <si>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</si>
  <si>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</si>
  <si>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</si>
  <si>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</si>
  <si>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</si>
  <si>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</si>
  <si>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</si>
  <si>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</si>
  <si>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</si>
  <si>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</si>
  <si>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</si>
  <si>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</si>
  <si>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</si>
  <si>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</si>
  <si>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</si>
  <si>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</si>
  <si>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</si>
  <si>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</si>
  <si>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</si>
  <si>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</si>
  <si>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</si>
  <si>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</si>
  <si>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</si>
  <si>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</si>
  <si>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</si>
  <si>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</si>
  <si>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</si>
  <si>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</si>
  <si>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</si>
  <si>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</si>
  <si>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</si>
  <si>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</si>
  <si>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</si>
  <si>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</si>
  <si>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</si>
  <si>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</si>
  <si>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</si>
  <si>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</si>
  <si>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</si>
  <si>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</si>
  <si>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</si>
  <si>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</si>
  <si>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</si>
  <si>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</si>
  <si>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</si>
  <si>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</si>
  <si>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</si>
  <si>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</si>
  <si>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</si>
  <si>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</si>
  <si>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</si>
  <si>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</si>
  <si>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</si>
  <si>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</si>
  <si>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</si>
  <si>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</si>
  <si>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</si>
  <si>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</si>
  <si>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</si>
  <si>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</si>
  <si>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</si>
  <si>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</si>
  <si>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</si>
  <si>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</si>
  <si>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</si>
  <si>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</si>
  <si>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</si>
  <si>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</si>
  <si>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</si>
  <si>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</si>
  <si>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</si>
  <si>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</si>
  <si>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</si>
  <si>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</si>
  <si>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</si>
  <si>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</si>
  <si>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</si>
  <si>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</si>
  <si>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</si>
  <si>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</si>
  <si>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</si>
  <si>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</si>
  <si>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</si>
  <si>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</si>
  <si>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</si>
  <si>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</si>
  <si>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</si>
  <si>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</si>
  <si>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</si>
  <si>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</si>
  <si>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</si>
  <si>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</si>
  <si>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</si>
  <si>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</si>
  <si>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</si>
  <si>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</si>
  <si>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</si>
  <si>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</si>
  <si>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</si>
  <si>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</si>
  <si>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</si>
  <si>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</si>
  <si>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</si>
  <si>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</si>
  <si>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</si>
  <si>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</si>
  <si>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</si>
  <si>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</si>
  <si>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</si>
  <si>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</si>
  <si>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</si>
  <si>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</si>
  <si>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</si>
  <si>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</si>
  <si>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</si>
  <si>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</si>
  <si>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</si>
  <si>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</si>
  <si>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</si>
  <si>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</si>
  <si>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</si>
  <si>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</si>
  <si>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</si>
  <si>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</si>
  <si>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</si>
  <si>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</si>
  <si>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</si>
  <si>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</si>
  <si>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</si>
  <si>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</si>
  <si>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</si>
  <si>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</si>
  <si>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</si>
  <si>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</si>
  <si>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</si>
  <si>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</si>
  <si>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</si>
  <si>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</si>
  <si>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</si>
  <si>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</si>
  <si>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</si>
  <si>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</si>
  <si>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</si>
  <si>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</si>
  <si>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</si>
  <si>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</si>
  <si>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</si>
  <si>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</si>
  <si>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</si>
  <si>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</si>
  <si>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</si>
  <si>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</si>
  <si>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</si>
  <si>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</si>
  <si>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</si>
  <si>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</si>
  <si>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</si>
  <si>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</si>
  <si>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</si>
  <si>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</si>
  <si>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</si>
  <si>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</si>
  <si>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</si>
  <si>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</si>
  <si>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</si>
  <si>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</si>
  <si>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</si>
  <si>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</si>
  <si>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</si>
  <si>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</si>
  <si>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</si>
  <si>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</si>
  <si>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</si>
  <si>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</si>
  <si>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</si>
  <si>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</si>
  <si>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</si>
  <si>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</si>
  <si>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</si>
  <si>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</si>
  <si>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</si>
  <si>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</si>
  <si>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</si>
  <si>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</si>
  <si>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</si>
  <si>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</si>
  <si>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</si>
  <si>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</si>
  <si>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</si>
  <si>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</si>
  <si>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</si>
  <si>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</si>
  <si>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</si>
  <si>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</si>
  <si>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</si>
  <si>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</si>
  <si>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</si>
  <si>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</si>
  <si>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</si>
  <si>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</si>
  <si>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</si>
  <si>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</si>
  <si>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</si>
  <si>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</si>
  <si>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</si>
  <si>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</si>
  <si>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</si>
  <si>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</si>
  <si>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</si>
  <si>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</si>
  <si>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</si>
  <si>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</si>
  <si>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</si>
  <si>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</si>
  <si>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</si>
  <si>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</si>
  <si>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</si>
  <si>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</si>
  <si>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</si>
  <si>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</si>
  <si>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</si>
  <si>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</si>
  <si>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</si>
  <si>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</si>
  <si>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</si>
  <si>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</si>
  <si>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</si>
  <si>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</si>
  <si>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</si>
  <si>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</si>
  <si>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</si>
  <si>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</si>
  <si>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</si>
  <si>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</si>
  <si>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</si>
  <si>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</si>
  <si>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</si>
  <si>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</si>
  <si>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</si>
  <si>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</si>
  <si>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</si>
  <si>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</si>
  <si>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</si>
  <si>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</si>
  <si>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</si>
  <si>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</si>
  <si>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</si>
  <si>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</si>
  <si>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</si>
  <si>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</si>
  <si>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</si>
  <si>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</si>
  <si>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</si>
  <si>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</si>
  <si>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</si>
  <si>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</si>
  <si>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</si>
  <si>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</si>
  <si>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</si>
  <si>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</si>
  <si>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</si>
  <si>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</si>
  <si>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</si>
  <si>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</si>
  <si>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</si>
  <si>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</si>
  <si>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</si>
  <si>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</si>
  <si>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</si>
  <si>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</si>
  <si>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</si>
  <si>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</si>
  <si>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</si>
  <si>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</si>
  <si>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</si>
  <si>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</si>
  <si>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</si>
  <si>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</si>
  <si>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</si>
  <si>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</si>
  <si>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</si>
  <si>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</si>
  <si>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</si>
  <si>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</si>
  <si>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</si>
  <si>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</si>
  <si>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</si>
  <si>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</si>
  <si>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</si>
  <si>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</si>
  <si>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</si>
  <si>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</si>
  <si>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</si>
  <si>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</si>
  <si>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</si>
  <si>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</si>
  <si>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</si>
  <si>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</si>
  <si>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</si>
  <si>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</si>
  <si>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</si>
  <si>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</si>
  <si>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</si>
  <si>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</si>
  <si>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</si>
  <si>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</si>
  <si>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</si>
  <si>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</si>
  <si>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</si>
  <si>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</si>
  <si>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</si>
  <si>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</si>
  <si>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</si>
  <si>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</si>
  <si>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</si>
  <si>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</si>
  <si>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</si>
  <si>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</si>
  <si>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</si>
  <si>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</si>
  <si>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</si>
  <si>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</si>
  <si>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</si>
  <si>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</si>
  <si>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</si>
  <si>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</si>
  <si>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</si>
  <si>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</si>
  <si>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</si>
  <si>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</si>
  <si>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</si>
  <si>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</si>
  <si>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</si>
  <si>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</si>
  <si>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</si>
  <si>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</si>
  <si>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</si>
  <si>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</si>
  <si>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</si>
  <si>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</si>
  <si>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</si>
  <si>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</si>
  <si>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</si>
  <si>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</si>
  <si>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</si>
  <si>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</si>
  <si>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</si>
  <si>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</si>
  <si>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</si>
  <si>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</si>
  <si>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</si>
  <si>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</si>
  <si>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</si>
  <si>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</si>
  <si>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</si>
  <si>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</si>
  <si>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</si>
  <si>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</si>
  <si>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</si>
  <si>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</si>
  <si>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</si>
  <si>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</si>
  <si>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</si>
  <si>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</si>
  <si>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</si>
  <si>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</si>
  <si>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</si>
  <si>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</si>
  <si>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</si>
  <si>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</si>
  <si>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</si>
  <si>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</si>
  <si>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</si>
  <si>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</si>
  <si>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</si>
  <si>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</si>
  <si>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</si>
  <si>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</si>
  <si>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</si>
  <si>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</si>
  <si>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</si>
  <si>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</si>
  <si>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</si>
  <si>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</si>
  <si>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</si>
  <si>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</si>
  <si>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</si>
  <si>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</si>
  <si>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</si>
  <si>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</si>
  <si>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</si>
  <si>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</si>
  <si>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</si>
  <si>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</si>
  <si>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</si>
  <si>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</si>
  <si>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</si>
  <si>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</si>
  <si>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</si>
  <si>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</si>
  <si>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</si>
  <si>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</si>
  <si>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</si>
  <si>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</si>
  <si>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</si>
  <si>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</si>
  <si>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</si>
  <si>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</si>
  <si>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</si>
  <si>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</si>
  <si>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</si>
  <si>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</si>
  <si>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</si>
  <si>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</si>
  <si>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</si>
  <si>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</si>
  <si>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</si>
  <si>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</si>
  <si>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</si>
  <si>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</si>
  <si>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</si>
  <si>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</si>
  <si>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</si>
  <si>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</si>
  <si>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</si>
  <si>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</si>
  <si>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</si>
  <si>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</si>
  <si>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</si>
  <si>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</si>
  <si>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</si>
  <si>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</si>
  <si>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</si>
  <si>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</si>
  <si>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</si>
  <si>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</si>
  <si>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</si>
  <si>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</si>
  <si>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</si>
  <si>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</si>
  <si>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</si>
  <si>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</si>
  <si>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</si>
  <si>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</si>
  <si>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</si>
  <si>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</si>
  <si>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</si>
  <si>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</si>
  <si>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</si>
  <si>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</si>
  <si>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</si>
  <si>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</si>
  <si>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</si>
  <si>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</si>
  <si>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</si>
  <si>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</si>
  <si>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</si>
  <si>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</si>
  <si>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</si>
  <si>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</si>
  <si>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</si>
  <si>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</si>
  <si>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</si>
  <si>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</si>
  <si>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</si>
  <si>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</si>
  <si>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</si>
  <si>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</si>
  <si>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</si>
  <si>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</si>
  <si>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</si>
  <si>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</si>
  <si>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</si>
  <si>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</si>
  <si>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</si>
  <si>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</si>
  <si>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</si>
  <si>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</si>
  <si>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</si>
  <si>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</si>
  <si>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</si>
  <si>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</si>
  <si>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</si>
  <si>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</si>
  <si>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</si>
  <si>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</si>
  <si>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</si>
  <si>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</si>
  <si>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</si>
  <si>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</si>
  <si>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</si>
  <si>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</si>
  <si>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</si>
  <si>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</si>
  <si>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</si>
  <si>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</si>
  <si>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</si>
  <si>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</si>
  <si>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</si>
  <si>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</si>
  <si>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</si>
  <si>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</si>
  <si>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</si>
  <si>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</si>
  <si>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</si>
  <si>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</si>
  <si>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</si>
  <si>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</si>
  <si>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</si>
  <si>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</si>
  <si>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</si>
  <si>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</si>
  <si>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</si>
  <si>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</si>
  <si>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</si>
  <si>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</si>
  <si>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</si>
  <si>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</si>
  <si>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</si>
  <si>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</si>
  <si>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</si>
  <si>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</si>
  <si>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</si>
  <si>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</si>
  <si>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</si>
  <si>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</si>
  <si>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</si>
  <si>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</si>
  <si>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</si>
  <si>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</si>
  <si>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</si>
  <si>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</si>
  <si>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</si>
  <si>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</si>
  <si>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</si>
  <si>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</si>
  <si>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</si>
  <si>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</si>
  <si>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</si>
  <si>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</si>
  <si>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</si>
  <si>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</si>
  <si>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</si>
  <si>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</si>
  <si>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</si>
  <si>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</si>
  <si>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</si>
  <si>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</si>
  <si>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</si>
  <si>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</si>
  <si>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</si>
  <si>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</si>
  <si>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</si>
  <si>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</si>
  <si>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</si>
  <si>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</si>
  <si>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</si>
  <si>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</si>
  <si>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</si>
  <si>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</si>
  <si>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</si>
  <si>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</si>
  <si>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</si>
  <si>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</si>
  <si>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</si>
  <si>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</si>
  <si>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</si>
  <si>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</si>
  <si>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</si>
  <si>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</si>
  <si>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</si>
  <si>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</si>
  <si>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</si>
  <si>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</si>
  <si>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</si>
  <si>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</si>
  <si>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</si>
  <si>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</si>
  <si>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</si>
  <si>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</si>
  <si>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</si>
  <si>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</si>
  <si>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</si>
  <si>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</si>
  <si>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</si>
  <si>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</si>
  <si>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</si>
  <si>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</si>
  <si>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</si>
  <si>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</si>
  <si>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</si>
  <si>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</si>
  <si>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</si>
  <si>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</si>
  <si>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</si>
  <si>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</si>
  <si>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</si>
  <si>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</si>
  <si>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</si>
  <si>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</si>
  <si>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</si>
  <si>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</si>
  <si>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</si>
  <si>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</si>
  <si>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</si>
  <si>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</si>
  <si>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</si>
  <si>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</si>
  <si>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</si>
  <si>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</si>
  <si>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</si>
  <si>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</si>
  <si>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</si>
  <si>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</si>
  <si>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</si>
  <si>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</si>
  <si>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</si>
  <si>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</si>
  <si>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</si>
  <si>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</si>
  <si>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</si>
  <si>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</si>
  <si>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</si>
  <si>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</si>
  <si>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</si>
  <si>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</si>
  <si>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</si>
  <si>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</si>
  <si>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</si>
  <si>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</si>
  <si>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</si>
  <si>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</si>
  <si>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</si>
  <si>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</si>
  <si>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</si>
  <si>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</si>
  <si>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</si>
  <si>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</si>
  <si>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</si>
  <si>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</si>
  <si>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</si>
  <si>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</si>
  <si>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</si>
  <si>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</si>
  <si>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</si>
  <si>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</si>
  <si>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</si>
  <si>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</si>
  <si>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</si>
  <si>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</si>
  <si>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</si>
  <si>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</si>
  <si>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</si>
  <si>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</si>
  <si>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</si>
  <si>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</si>
  <si>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</si>
  <si>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</si>
  <si>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</si>
  <si>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</si>
  <si>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</si>
  <si>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</si>
  <si>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</si>
  <si>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</si>
  <si>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</si>
  <si>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</si>
  <si>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</si>
  <si>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</si>
  <si>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</si>
  <si>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</si>
  <si>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</si>
  <si>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</si>
  <si>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</si>
  <si>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</si>
  <si>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</si>
  <si>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</si>
  <si>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</si>
  <si>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</si>
  <si>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</si>
  <si>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</si>
  <si>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</si>
  <si>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</si>
  <si>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</si>
  <si>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</si>
  <si>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</si>
  <si>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</si>
  <si>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</si>
  <si>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</si>
  <si>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</si>
  <si>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</si>
  <si>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</si>
  <si>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</si>
  <si>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</si>
  <si>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</si>
  <si>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</si>
  <si>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</si>
  <si>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</si>
  <si>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</si>
  <si>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</si>
  <si>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</si>
  <si>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</si>
  <si>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</si>
  <si>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</si>
  <si>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</si>
  <si>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</si>
  <si>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</si>
  <si>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</si>
  <si>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</si>
  <si>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</si>
  <si>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</si>
  <si>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</si>
  <si>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</si>
  <si>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</si>
  <si>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</si>
  <si>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</si>
  <si>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</si>
  <si>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</si>
  <si>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</si>
  <si>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</si>
  <si>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</si>
  <si>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</si>
  <si>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</si>
  <si>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</si>
  <si>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</si>
  <si>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</si>
  <si>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</si>
  <si>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</si>
  <si>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</si>
  <si>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</si>
  <si>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</si>
  <si>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</si>
  <si>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</si>
  <si>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</si>
  <si>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</si>
  <si>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</si>
  <si>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</si>
  <si>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</si>
  <si>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</si>
  <si>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</si>
  <si>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</si>
  <si>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</si>
  <si>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</si>
  <si>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</si>
  <si>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</si>
  <si>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</si>
  <si>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</si>
  <si>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</si>
  <si>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</si>
  <si>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</si>
  <si>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</si>
  <si>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</si>
  <si>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</si>
  <si>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</si>
  <si>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</si>
  <si>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</si>
  <si>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</si>
  <si>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</si>
  <si>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</si>
  <si>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</si>
  <si>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</si>
  <si>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</si>
  <si>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</si>
  <si>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</si>
  <si>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</si>
  <si>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</si>
  <si>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</si>
  <si>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</si>
  <si>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</si>
  <si>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</si>
  <si>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</si>
  <si>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</si>
  <si>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</si>
  <si>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</si>
  <si>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</si>
  <si>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</si>
  <si>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</si>
  <si>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</si>
  <si>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</si>
  <si>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</si>
  <si>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</si>
  <si>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</si>
  <si>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</si>
  <si>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</si>
  <si>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</si>
  <si>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</si>
  <si>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</si>
  <si>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</si>
  <si>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</si>
  <si>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</si>
  <si>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</si>
  <si>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</si>
  <si>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</si>
  <si>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</si>
  <si>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</si>
  <si>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</si>
  <si>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</si>
  <si>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</si>
  <si>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</si>
  <si>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</si>
  <si>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</si>
  <si>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</si>
  <si>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</si>
  <si>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</si>
  <si>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</si>
  <si>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</si>
  <si>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</si>
  <si>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</si>
  <si>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</si>
  <si>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</si>
  <si>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</si>
  <si>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</si>
  <si>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</si>
  <si>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</si>
  <si>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</si>
  <si>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</si>
  <si>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</si>
  <si>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</si>
  <si>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</si>
  <si>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</si>
  <si>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</si>
  <si>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</si>
  <si>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</si>
  <si>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</si>
  <si>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</si>
  <si>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</si>
  <si>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</si>
  <si>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</si>
  <si>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</si>
  <si>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</si>
  <si>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</si>
  <si>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</si>
  <si>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</si>
  <si>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</si>
  <si>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</si>
  <si>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</si>
  <si>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</si>
  <si>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</si>
  <si>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</si>
  <si>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</si>
  <si>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</si>
  <si>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</si>
  <si>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</si>
  <si>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</si>
  <si>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</si>
  <si>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</si>
  <si>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</si>
  <si>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</si>
  <si>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</si>
  <si>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</si>
  <si>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</si>
  <si>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</si>
  <si>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</si>
  <si>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</si>
  <si>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</si>
  <si>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</si>
  <si>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</si>
  <si>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</si>
  <si>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</si>
  <si>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</si>
  <si>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</si>
  <si>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</si>
  <si>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</si>
  <si>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</si>
  <si>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</si>
  <si>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</si>
  <si>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</si>
  <si>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</si>
  <si>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</si>
  <si>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</si>
  <si>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</si>
  <si>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</si>
  <si>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</si>
  <si>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</si>
  <si>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</si>
  <si>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</si>
  <si>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</si>
  <si>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</si>
  <si>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</si>
  <si>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</si>
  <si>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</si>
  <si>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</si>
  <si>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</si>
  <si>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</si>
  <si>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</si>
  <si>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</si>
  <si>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</si>
  <si>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</si>
  <si>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</si>
  <si>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</si>
  <si>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</si>
  <si>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</si>
  <si>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</si>
  <si>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</si>
  <si>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</si>
  <si>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</si>
  <si>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</si>
  <si>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</si>
  <si>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</si>
  <si>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</si>
  <si>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</si>
  <si>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</si>
  <si>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</si>
  <si>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</si>
  <si>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</si>
  <si>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</si>
  <si>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</si>
  <si>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</si>
  <si>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</si>
  <si>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</si>
  <si>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</si>
  <si>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</si>
  <si>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</si>
  <si>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</si>
  <si>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</si>
  <si>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</si>
  <si>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</si>
  <si>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</si>
  <si>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</si>
  <si>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</si>
  <si>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</si>
  <si>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</si>
  <si>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</si>
  <si>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</si>
  <si>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</si>
  <si>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</si>
  <si>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</si>
  <si>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</si>
  <si>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</si>
  <si>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</si>
  <si>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</si>
  <si>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</si>
  <si>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</si>
  <si>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</si>
  <si>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</si>
  <si>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</si>
  <si>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</si>
  <si>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</si>
  <si>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</si>
  <si>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</si>
  <si>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</si>
  <si>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</si>
  <si>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</si>
  <si>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</si>
  <si>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</si>
  <si>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</si>
  <si>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</si>
  <si>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</si>
  <si>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</si>
  <si>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</si>
  <si>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</si>
  <si>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</si>
  <si>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</si>
  <si>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</si>
  <si>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</si>
  <si>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</si>
  <si>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</si>
  <si>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</si>
  <si>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</si>
  <si>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</si>
  <si>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</si>
  <si>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</si>
  <si>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</si>
  <si>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</si>
  <si>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</si>
  <si>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</si>
  <si>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</si>
  <si>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</si>
  <si>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</si>
  <si>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</si>
  <si>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</si>
  <si>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</si>
  <si>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</si>
  <si>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</si>
  <si>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</si>
  <si>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</si>
  <si>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</si>
  <si>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</si>
  <si>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</si>
  <si>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</si>
  <si>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</si>
  <si>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</si>
  <si>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</si>
  <si>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</si>
  <si>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</si>
  <si>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</si>
  <si>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</si>
  <si>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</si>
  <si>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</si>
  <si>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</si>
  <si>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</si>
  <si>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</si>
  <si>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</si>
  <si>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</si>
  <si>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</si>
  <si>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</si>
  <si>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</si>
  <si>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</si>
  <si>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</si>
  <si>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</si>
  <si>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</si>
  <si>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</si>
  <si>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</si>
  <si>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</si>
  <si>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</si>
  <si>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</si>
  <si>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</si>
  <si>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</si>
  <si>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</si>
  <si>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</si>
  <si>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</si>
  <si>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</si>
  <si>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</si>
  <si>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</si>
  <si>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</si>
  <si>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</si>
  <si>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</si>
  <si>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</si>
  <si>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</si>
  <si>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</si>
  <si>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</si>
  <si>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</si>
  <si>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</si>
  <si>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</si>
  <si>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</si>
  <si>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</si>
  <si>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</si>
  <si>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</si>
  <si>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</si>
  <si>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</si>
  <si>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</si>
  <si>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</si>
  <si>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</si>
  <si>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</si>
  <si>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</si>
  <si>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</si>
  <si>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</si>
  <si>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</si>
  <si>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</si>
  <si>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</si>
  <si>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</si>
  <si>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</si>
  <si>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</si>
  <si>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</si>
  <si>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</si>
  <si>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</si>
  <si>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</si>
  <si>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</si>
  <si>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</si>
  <si>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</si>
  <si>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</si>
  <si>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</si>
  <si>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</si>
  <si>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</si>
  <si>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</si>
  <si>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</si>
  <si>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</si>
  <si>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</si>
  <si>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</si>
  <si>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</si>
  <si>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</si>
  <si>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</si>
  <si>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</si>
  <si>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</si>
  <si>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</si>
  <si>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</si>
  <si>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</si>
  <si>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</si>
  <si>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</si>
  <si>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</si>
  <si>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</si>
  <si>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</si>
  <si>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</si>
  <si>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</si>
  <si>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</si>
  <si>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</si>
  <si>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</si>
  <si>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</si>
  <si>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</si>
  <si>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</si>
  <si>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</si>
  <si>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</si>
  <si>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</si>
  <si>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</si>
  <si>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</si>
  <si>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</si>
  <si>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</si>
  <si>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</si>
  <si>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</si>
  <si>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</si>
  <si>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</si>
  <si>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</si>
  <si>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</si>
  <si>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</si>
  <si>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</si>
  <si>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</si>
  <si>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</si>
  <si>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</si>
  <si>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</si>
  <si>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</si>
  <si>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</si>
  <si>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</si>
  <si>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</si>
  <si>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</si>
  <si>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</si>
  <si>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</si>
  <si>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</si>
  <si>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</si>
  <si>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</si>
  <si>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</si>
  <si>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</si>
  <si>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</si>
  <si>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</si>
  <si>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</si>
  <si>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</si>
  <si>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</si>
  <si>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</si>
  <si>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</si>
  <si>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</si>
  <si>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</si>
  <si>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</si>
  <si>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</si>
  <si>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</si>
  <si>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</si>
  <si>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</si>
  <si>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</si>
  <si>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</si>
  <si>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</si>
  <si>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</si>
  <si>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</si>
  <si>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</si>
  <si>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</si>
  <si>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</si>
  <si>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</si>
  <si>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</si>
  <si>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</si>
  <si>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</si>
  <si>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</si>
  <si>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</si>
  <si>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</si>
  <si>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</si>
  <si>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</si>
  <si>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</si>
  <si>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</si>
  <si>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</si>
  <si>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</si>
  <si>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</si>
  <si>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</si>
  <si>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</si>
  <si>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</si>
  <si>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</si>
  <si>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</si>
  <si>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</si>
  <si>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</si>
  <si>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</si>
  <si>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</si>
  <si>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</si>
  <si>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</si>
  <si>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</si>
  <si>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</si>
  <si>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</si>
  <si>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</si>
  <si>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</si>
  <si>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</si>
  <si>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</si>
  <si>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</si>
  <si>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</si>
  <si>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</si>
  <si>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</si>
  <si>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</si>
  <si>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</si>
  <si>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</si>
  <si>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</si>
  <si>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</si>
  <si>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</si>
  <si>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</si>
  <si>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</si>
  <si>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</si>
  <si>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</si>
  <si>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</si>
  <si>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</si>
  <si>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</si>
  <si>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</si>
  <si>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</si>
  <si>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</si>
  <si>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</si>
  <si>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</si>
  <si>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</si>
  <si>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</si>
  <si>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</si>
  <si>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</si>
  <si>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</si>
  <si>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</si>
  <si>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</si>
  <si>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</si>
  <si>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</si>
  <si>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</si>
  <si>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</si>
  <si>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</si>
  <si>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</si>
  <si>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</si>
  <si>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</si>
  <si>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</si>
  <si>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</si>
  <si>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</si>
  <si>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</si>
  <si>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</si>
  <si>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</si>
  <si>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</si>
  <si>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</si>
  <si>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</si>
  <si>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</si>
  <si>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</si>
  <si>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</si>
  <si>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</si>
  <si>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</si>
  <si>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</si>
  <si>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</si>
  <si>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</si>
  <si>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</si>
  <si>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</si>
  <si>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</si>
  <si>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</si>
  <si>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</si>
  <si>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</si>
  <si>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</si>
  <si>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</si>
  <si>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</si>
  <si>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</si>
  <si>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</si>
  <si>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</si>
  <si>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</si>
  <si>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</si>
  <si>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</si>
  <si>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</si>
  <si>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</si>
  <si>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</si>
  <si>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</si>
  <si>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</si>
  <si>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</si>
  <si>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</si>
  <si>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</si>
  <si>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</si>
  <si>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</si>
  <si>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</si>
  <si>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</si>
  <si>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</si>
  <si>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</si>
  <si>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</si>
  <si>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</si>
  <si>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</si>
  <si>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</si>
  <si>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</si>
  <si>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</si>
  <si>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</si>
  <si>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</si>
  <si>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</si>
  <si>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</si>
  <si>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</si>
  <si>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</si>
  <si>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</si>
  <si>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</si>
  <si>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</si>
  <si>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</si>
  <si>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</si>
  <si>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</si>
  <si>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</si>
  <si>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</si>
  <si>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</si>
  <si>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</si>
  <si>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</si>
  <si>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</si>
  <si>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</si>
  <si>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</si>
  <si>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</si>
  <si>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</si>
  <si>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</si>
  <si>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</si>
  <si>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</si>
  <si>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</si>
  <si>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</si>
  <si>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</si>
  <si>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</si>
  <si>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</si>
  <si>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</si>
  <si>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</si>
  <si>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</si>
  <si>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</si>
  <si>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</si>
  <si>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</si>
  <si>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</si>
  <si>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</si>
  <si>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</si>
  <si>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</si>
  <si>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</si>
  <si>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</si>
  <si>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</si>
  <si>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</si>
  <si>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</si>
  <si>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</si>
  <si>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</si>
  <si>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</si>
  <si>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</si>
  <si>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</si>
  <si>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</si>
  <si>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</si>
  <si>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</si>
  <si>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</si>
  <si>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</si>
  <si>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</si>
  <si>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</si>
  <si>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</si>
  <si>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</si>
  <si>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</si>
  <si>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</si>
  <si>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</si>
  <si>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</si>
  <si>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</si>
  <si>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</si>
  <si>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</si>
  <si>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</si>
  <si>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</si>
  <si>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</si>
  <si>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</si>
  <si>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</si>
  <si>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</si>
  <si>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</si>
  <si>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</si>
  <si>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</si>
  <si>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</si>
  <si>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</si>
  <si>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</si>
  <si>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</si>
  <si>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</si>
  <si>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</si>
  <si>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</si>
  <si>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</si>
  <si>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</si>
  <si>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</si>
  <si>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</si>
  <si>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</si>
  <si>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</si>
  <si>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</si>
  <si>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</si>
  <si>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</si>
  <si>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</si>
  <si>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</si>
  <si>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</si>
  <si>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</si>
  <si>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</si>
  <si>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</si>
  <si>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</si>
  <si>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</si>
  <si>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</si>
  <si>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</si>
  <si>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</si>
  <si>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</si>
  <si>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</si>
  <si>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</si>
  <si>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</si>
  <si>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</si>
  <si>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</si>
  <si>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</si>
  <si>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</si>
  <si>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</si>
  <si>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</si>
  <si>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</si>
  <si>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</si>
  <si>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</si>
  <si>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</si>
  <si>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</si>
  <si>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</si>
  <si>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</si>
  <si>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</si>
  <si>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</si>
  <si>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</si>
  <si>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</si>
  <si>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</si>
  <si>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</si>
  <si>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</si>
  <si>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</si>
  <si>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</si>
  <si>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</si>
  <si>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</si>
  <si>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</si>
  <si>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</si>
  <si>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</si>
  <si>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</si>
  <si>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</si>
  <si>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</si>
  <si>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</si>
  <si>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</si>
  <si>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</si>
  <si>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</si>
  <si>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</si>
  <si>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</si>
  <si>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</si>
  <si>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</si>
  <si>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</si>
  <si>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</si>
  <si>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</si>
  <si>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</si>
  <si>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</si>
  <si>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</si>
  <si>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</si>
  <si>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</si>
  <si>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</si>
  <si>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</si>
  <si>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</si>
  <si>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</si>
  <si>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</si>
  <si>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</si>
  <si>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</si>
  <si>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</si>
  <si>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</si>
  <si>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</si>
  <si>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</si>
  <si>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</si>
  <si>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</si>
  <si>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</si>
  <si>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</si>
  <si>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</si>
  <si>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</si>
  <si>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</si>
  <si>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</si>
  <si>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</si>
  <si>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</si>
  <si>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</si>
  <si>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</si>
  <si>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</si>
  <si>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</si>
  <si>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</si>
  <si>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</si>
  <si>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</si>
  <si>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</si>
  <si>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</si>
  <si>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</si>
  <si>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</si>
  <si>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</si>
  <si>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</si>
  <si>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</si>
  <si>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</si>
  <si>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</si>
  <si>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</si>
  <si>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</si>
  <si>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</si>
  <si>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</si>
  <si>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</si>
  <si>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</si>
  <si>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</si>
  <si>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</si>
  <si>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</si>
  <si>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</si>
  <si>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</si>
  <si>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</si>
  <si>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</si>
  <si>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</si>
  <si>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</si>
  <si>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</si>
  <si>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</si>
  <si>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</si>
  <si>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</si>
  <si>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</si>
  <si>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</si>
  <si>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</si>
  <si>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</si>
  <si>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</si>
  <si>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</si>
  <si>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</si>
  <si>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</si>
  <si>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</si>
  <si>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</si>
  <si>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</si>
  <si>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</si>
  <si>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</si>
  <si>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</si>
  <si>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</si>
  <si>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</si>
  <si>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</si>
  <si>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</si>
  <si>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</si>
  <si>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</si>
  <si>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</si>
  <si>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</si>
  <si>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</si>
  <si>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</si>
  <si>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</si>
  <si>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</si>
  <si>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</si>
  <si>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</si>
  <si>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</si>
  <si>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</si>
  <si>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</si>
  <si>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</si>
  <si>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</si>
  <si>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</si>
  <si>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</si>
  <si>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</si>
  <si>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</si>
  <si>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</si>
  <si>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</si>
  <si>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</si>
  <si>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</si>
  <si>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</si>
  <si>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</si>
  <si>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</si>
  <si>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</si>
  <si>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</si>
  <si>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</si>
  <si>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</si>
  <si>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</si>
  <si>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</si>
  <si>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</si>
  <si>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</si>
  <si>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</si>
  <si>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</si>
  <si>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</si>
  <si>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</si>
  <si>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</si>
  <si>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</si>
  <si>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</si>
  <si>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</si>
  <si>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</si>
  <si>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</si>
  <si>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</si>
  <si>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</si>
  <si>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</si>
  <si>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</si>
  <si>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</si>
  <si>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</si>
  <si>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</si>
  <si>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</si>
  <si>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</si>
  <si>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</si>
  <si>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</si>
  <si>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</si>
  <si>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</si>
  <si>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</si>
  <si>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</si>
  <si>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</si>
  <si>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</si>
  <si>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</si>
  <si>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</si>
  <si>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</si>
  <si>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</si>
  <si>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</si>
  <si>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</si>
  <si>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</si>
  <si>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</si>
  <si>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</si>
  <si>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</si>
  <si>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</si>
  <si>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</si>
  <si>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</si>
  <si>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</si>
  <si>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</si>
  <si>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</si>
  <si>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</si>
  <si>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</si>
  <si>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</si>
  <si>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</si>
  <si>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</si>
  <si>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</si>
  <si>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</si>
  <si>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</si>
  <si>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</si>
  <si>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</si>
  <si>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</si>
  <si>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</si>
  <si>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</si>
  <si>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</si>
  <si>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</si>
  <si>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</si>
  <si>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</si>
  <si>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</si>
  <si>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</si>
  <si>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</si>
  <si>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</si>
  <si>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</si>
  <si>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</si>
  <si>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</si>
  <si>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</si>
  <si>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</si>
  <si>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</si>
  <si>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</si>
  <si>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</si>
  <si>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</si>
  <si>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</si>
  <si>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</si>
  <si>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</si>
  <si>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</si>
  <si>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</si>
  <si>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</si>
  <si>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</si>
  <si>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</si>
  <si>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</si>
  <si>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</si>
  <si>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</si>
  <si>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</si>
  <si>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</si>
  <si>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</si>
  <si>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</si>
  <si>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</si>
  <si>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</si>
  <si>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</si>
  <si>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</si>
  <si>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</si>
  <si>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</si>
  <si>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</si>
  <si>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</si>
  <si>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</si>
  <si>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</si>
  <si>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</si>
  <si>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</si>
  <si>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</si>
  <si>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</si>
  <si>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</si>
  <si>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</si>
  <si>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</si>
  <si>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</si>
  <si>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</si>
  <si>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</si>
  <si>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</si>
  <si>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</si>
  <si>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</si>
  <si>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</si>
  <si>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</si>
  <si>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</si>
  <si>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</si>
  <si>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</si>
  <si>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</si>
  <si>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</si>
  <si>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</si>
  <si>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</si>
  <si>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</si>
  <si>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</si>
  <si>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</si>
  <si>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</si>
  <si>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</si>
  <si>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</si>
  <si>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</si>
  <si>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</si>
  <si>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</si>
  <si>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</si>
  <si>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</si>
  <si>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</si>
  <si>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</si>
  <si>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</si>
  <si>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</si>
  <si>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</si>
  <si>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</si>
  <si>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</si>
  <si>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</si>
  <si>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</si>
  <si>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</si>
  <si>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</si>
  <si>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</si>
  <si>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</si>
  <si>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</si>
  <si>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</si>
  <si>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</si>
  <si>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</si>
  <si>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</si>
  <si>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</si>
  <si>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</si>
  <si>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</si>
  <si>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</si>
  <si>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</si>
  <si>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</si>
  <si>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</si>
  <si>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</si>
  <si>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</si>
  <si>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</si>
  <si>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</si>
  <si>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</si>
  <si>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</si>
  <si>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</si>
  <si>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</si>
  <si>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</si>
  <si>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</si>
  <si>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</si>
  <si>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</si>
  <si>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</si>
  <si>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</si>
  <si>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</si>
  <si>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</si>
  <si>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</si>
  <si>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</si>
  <si>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</si>
  <si>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</si>
  <si>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</si>
  <si>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</si>
  <si>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</si>
  <si>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</si>
  <si>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</si>
  <si>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</si>
  <si>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</si>
  <si>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</si>
  <si>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</si>
  <si>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</si>
  <si>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</si>
  <si>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</si>
  <si>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</si>
  <si>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</si>
  <si>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</si>
  <si>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</si>
  <si>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</si>
  <si>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</si>
  <si>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</si>
  <si>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</si>
  <si>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</si>
  <si>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</si>
  <si>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</si>
  <si>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</si>
  <si>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</si>
  <si>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</si>
  <si>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</si>
  <si>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</si>
  <si>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</si>
  <si>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</si>
  <si>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</si>
  <si>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</si>
  <si>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</si>
  <si>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</si>
  <si>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</si>
  <si>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</si>
  <si>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</si>
  <si>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</si>
  <si>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</si>
  <si>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</si>
  <si>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</si>
  <si>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</si>
  <si>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</si>
  <si>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</si>
  <si>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</si>
  <si>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</si>
  <si>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</si>
  <si>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</si>
  <si>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</si>
  <si>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</si>
  <si>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</si>
  <si>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</si>
  <si>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</si>
  <si>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</si>
  <si>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</si>
  <si>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</si>
  <si>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</si>
  <si>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</si>
  <si>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</si>
  <si>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</si>
  <si>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</si>
  <si>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</si>
  <si>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</si>
  <si>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</si>
  <si>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</si>
  <si>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</si>
  <si>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</si>
  <si>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</si>
  <si>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</si>
  <si>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</si>
  <si>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</si>
  <si>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</si>
  <si>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</si>
  <si>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</si>
  <si>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</si>
  <si>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</si>
  <si>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</si>
  <si>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</si>
  <si>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</si>
  <si>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</si>
  <si>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</si>
  <si>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</si>
  <si>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</si>
  <si>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</si>
  <si>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</si>
  <si>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</si>
  <si>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</si>
  <si>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</si>
  <si>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</si>
  <si>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</si>
  <si>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</si>
  <si>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</si>
  <si>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</si>
  <si>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</si>
  <si>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</si>
  <si>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</si>
  <si>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</si>
  <si>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</si>
  <si>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</si>
  <si>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</si>
  <si>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</si>
  <si>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</si>
  <si>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</si>
  <si>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</si>
  <si>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</si>
  <si>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</si>
  <si>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</si>
  <si>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</si>
  <si>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</si>
  <si>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</si>
  <si>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</si>
  <si>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</si>
  <si>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</si>
  <si>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</si>
  <si>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</si>
  <si>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</si>
  <si>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</si>
  <si>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</si>
  <si>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</si>
  <si>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</si>
  <si>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</si>
  <si>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</si>
  <si>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</si>
  <si>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</si>
  <si>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</si>
  <si>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</si>
  <si>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</si>
  <si>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</si>
  <si>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</si>
  <si>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</si>
  <si>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</si>
  <si>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</si>
  <si>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</si>
  <si>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</si>
  <si>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</si>
  <si>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</si>
  <si>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</si>
  <si>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</si>
  <si>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</si>
  <si>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</si>
  <si>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</si>
  <si>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</si>
  <si>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</si>
  <si>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</si>
  <si>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</si>
  <si>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</si>
  <si>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</si>
  <si>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</si>
  <si>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</si>
  <si>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</si>
  <si>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</si>
  <si>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</si>
  <si>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</si>
  <si>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</si>
  <si>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</si>
  <si>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</si>
  <si>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</si>
  <si>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</si>
  <si>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</si>
  <si>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</si>
  <si>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</si>
  <si>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</si>
  <si>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</si>
  <si>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</si>
  <si>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</si>
  <si>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</si>
  <si>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</si>
  <si>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</si>
  <si>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</si>
  <si>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</si>
  <si>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</si>
  <si>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</si>
  <si>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</si>
  <si>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</si>
  <si>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</si>
  <si>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</si>
  <si>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</si>
  <si>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</si>
  <si>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</si>
  <si>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</si>
  <si>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</si>
  <si>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</si>
  <si>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</si>
  <si>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</si>
  <si>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</si>
  <si>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</si>
  <si>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</si>
  <si>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</si>
  <si>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</si>
  <si>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</si>
  <si>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</si>
  <si>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</si>
  <si>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</si>
  <si>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</si>
  <si>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</si>
  <si>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</si>
  <si>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</si>
  <si>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</si>
  <si>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</si>
  <si>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</si>
  <si>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</si>
  <si>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</si>
  <si>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</si>
  <si>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</si>
  <si>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</si>
  <si>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</si>
  <si>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</si>
  <si>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</si>
  <si>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</si>
  <si>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</si>
  <si>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</si>
  <si>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</si>
  <si>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</si>
  <si>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</si>
  <si>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</si>
  <si>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</si>
  <si>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</si>
  <si>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</si>
  <si>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</si>
  <si>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</si>
  <si>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</si>
  <si>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</si>
  <si>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</si>
  <si>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</si>
  <si>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</si>
  <si>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</si>
  <si>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</si>
  <si>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</si>
  <si>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</si>
  <si>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</si>
  <si>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</si>
  <si>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</si>
  <si>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</si>
  <si>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</si>
  <si>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</si>
  <si>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</si>
  <si>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</si>
  <si>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</si>
  <si>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</si>
  <si>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</si>
  <si>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</si>
  <si>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</si>
  <si>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</si>
  <si>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</si>
  <si>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</si>
  <si>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</si>
  <si>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</si>
  <si>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</si>
  <si>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</si>
  <si>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</si>
  <si>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</si>
  <si>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</si>
  <si>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</si>
  <si>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</si>
  <si>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</si>
  <si>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</si>
  <si>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</si>
  <si>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</si>
  <si>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</si>
  <si>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</si>
  <si>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</si>
  <si>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</si>
  <si>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</si>
  <si>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</si>
  <si>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</si>
  <si>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</si>
  <si>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</si>
  <si>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</si>
  <si>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</si>
  <si>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</si>
  <si>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</si>
  <si>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</si>
  <si>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</si>
  <si>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</si>
  <si>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</si>
  <si>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</si>
  <si>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</si>
  <si>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</si>
  <si>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</si>
  <si>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</si>
  <si>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</si>
  <si>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</si>
  <si>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</si>
  <si>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</si>
  <si>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</si>
  <si>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</si>
  <si>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</si>
  <si>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</si>
  <si>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</si>
  <si>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</si>
  <si>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</si>
  <si>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</si>
  <si>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</si>
  <si>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</si>
  <si>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</si>
  <si>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</si>
  <si>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</si>
  <si>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</si>
  <si>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</si>
  <si>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</si>
  <si>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</si>
  <si>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</si>
  <si>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</si>
  <si>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</si>
  <si>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</si>
  <si>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</si>
  <si>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</si>
  <si>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</si>
  <si>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</si>
  <si>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</si>
  <si>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</si>
  <si>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</si>
  <si>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</si>
  <si>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</si>
  <si>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</si>
  <si>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</si>
  <si>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</si>
  <si>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</si>
  <si>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</si>
  <si>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</si>
  <si>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</si>
  <si>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</si>
  <si>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</si>
  <si>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</si>
  <si>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</si>
  <si>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</si>
  <si>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</si>
  <si>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</si>
  <si>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</si>
  <si>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</si>
  <si>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</si>
  <si>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</si>
  <si>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</si>
  <si>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</si>
  <si>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</si>
  <si>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</si>
  <si>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</si>
  <si>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</si>
  <si>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</si>
  <si>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</si>
  <si>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</si>
  <si>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</si>
  <si>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</si>
  <si>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</si>
  <si>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</si>
  <si>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</si>
  <si>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</si>
  <si>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</si>
  <si>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</si>
  <si>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</si>
  <si>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</si>
  <si>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</si>
  <si>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</si>
  <si>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</si>
  <si>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</si>
  <si>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</si>
  <si>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</si>
  <si>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</si>
  <si>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</si>
  <si>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</si>
  <si>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</si>
  <si>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</si>
  <si>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</si>
  <si>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</si>
  <si>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</si>
  <si>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</si>
  <si>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</si>
  <si>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</si>
  <si>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</si>
  <si>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</si>
  <si>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</si>
  <si>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</si>
  <si>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</si>
  <si>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</si>
  <si>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</si>
  <si>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</si>
  <si>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</si>
  <si>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</si>
  <si>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</si>
  <si>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</si>
  <si>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</si>
  <si>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</si>
  <si>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</si>
  <si>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</si>
  <si>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</si>
  <si>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</si>
  <si>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</si>
  <si>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</si>
  <si>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</si>
  <si>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</si>
  <si>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</si>
  <si>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</si>
  <si>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</si>
  <si>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</si>
  <si>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</si>
  <si>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</si>
  <si>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</si>
  <si>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</si>
  <si>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</si>
  <si>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</si>
  <si>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</si>
  <si>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</si>
  <si>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</si>
  <si>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</si>
  <si>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</si>
  <si>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</si>
  <si>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</si>
  <si>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</si>
  <si>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</si>
  <si>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</si>
  <si>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</si>
  <si>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</si>
  <si>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</si>
  <si>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</si>
  <si>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</si>
  <si>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</si>
  <si>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</si>
  <si>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</si>
  <si>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</si>
  <si>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</si>
  <si>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</si>
  <si>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</si>
  <si>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</si>
  <si>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</si>
  <si>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</si>
  <si>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</si>
  <si>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</si>
  <si>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</si>
  <si>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</si>
  <si>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</si>
  <si>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</si>
  <si>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</si>
  <si>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</si>
  <si>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</si>
  <si>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</si>
  <si>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</si>
  <si>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</si>
  <si>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</si>
  <si>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</si>
  <si>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</si>
  <si>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</si>
  <si>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</si>
  <si>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</si>
  <si>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</si>
  <si>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</si>
  <si>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</si>
  <si>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</si>
  <si>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</si>
  <si>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</si>
  <si>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</si>
  <si>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</si>
  <si>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</si>
  <si>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</si>
  <si>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</si>
  <si>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</si>
  <si>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</si>
  <si>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</si>
  <si>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</si>
  <si>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</si>
  <si>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</si>
  <si>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</si>
  <si>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</si>
  <si>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</si>
  <si>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</si>
  <si>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</si>
  <si>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</si>
  <si>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</si>
  <si>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</si>
  <si>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</si>
  <si>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</si>
  <si>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</si>
  <si>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</si>
  <si>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</si>
  <si>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</si>
  <si>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</si>
  <si>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</si>
  <si>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</si>
  <si>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</si>
  <si>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</si>
  <si>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</si>
  <si>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</si>
  <si>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</si>
  <si>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</si>
  <si>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</si>
  <si>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</si>
  <si>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</si>
  <si>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</si>
  <si>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</si>
  <si>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</si>
  <si>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</si>
  <si>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</si>
  <si>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</si>
  <si>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</si>
  <si>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</si>
  <si>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</si>
  <si>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</si>
  <si>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</si>
  <si>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</si>
  <si>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</si>
  <si>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</si>
  <si>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</si>
  <si>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</si>
  <si>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</si>
  <si>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</si>
  <si>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</si>
  <si>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</si>
  <si>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</si>
  <si>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</si>
  <si>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</si>
  <si>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</si>
  <si>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</si>
  <si>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</si>
  <si>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</si>
  <si>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</si>
  <si>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</si>
  <si>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</si>
  <si>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</si>
  <si>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</si>
  <si>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</si>
  <si>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</si>
  <si>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</si>
  <si>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</si>
  <si>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</si>
  <si>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</si>
  <si>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</si>
  <si>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</si>
  <si>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</si>
  <si>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</si>
  <si>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</si>
  <si>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</si>
  <si>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</si>
  <si>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</si>
  <si>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</si>
  <si>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</si>
  <si>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</si>
  <si>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</si>
  <si>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</si>
  <si>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</si>
  <si>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</si>
  <si>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</si>
  <si>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</si>
  <si>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</si>
  <si>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</si>
  <si>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</si>
  <si>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</si>
  <si>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</si>
  <si>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</si>
  <si>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</si>
  <si>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</si>
  <si>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</si>
  <si>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</si>
  <si>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</si>
  <si>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</si>
  <si>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</si>
  <si>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</si>
  <si>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</si>
  <si>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</si>
  <si>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</si>
  <si>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</si>
  <si>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</si>
  <si>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</si>
  <si>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</si>
  <si>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</si>
  <si>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</si>
  <si>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</si>
  <si>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</si>
  <si>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</si>
  <si>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</si>
  <si>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</si>
  <si>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</si>
  <si>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</si>
  <si>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</si>
  <si>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</si>
  <si>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</si>
  <si>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</si>
  <si>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</si>
  <si>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</si>
  <si>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</si>
  <si>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</si>
  <si>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</si>
  <si>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</si>
  <si>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</si>
  <si>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</si>
  <si>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</si>
  <si>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</si>
  <si>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</si>
  <si>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</si>
  <si>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</si>
  <si>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</si>
  <si>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</si>
  <si>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</si>
  <si>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</si>
  <si>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</si>
  <si>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</si>
  <si>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</si>
  <si>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</si>
  <si>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</si>
  <si>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</si>
  <si>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</si>
  <si>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</si>
  <si>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</si>
  <si>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</si>
  <si>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</si>
  <si>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</si>
  <si>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</si>
  <si>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</si>
  <si>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</si>
  <si>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</si>
  <si>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</si>
  <si>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</si>
  <si>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</si>
  <si>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</si>
  <si>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</si>
  <si>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</si>
  <si>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</si>
  <si>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</si>
  <si>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</si>
  <si>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</si>
  <si>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</si>
  <si>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</si>
  <si>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</si>
  <si>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</si>
  <si>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</si>
  <si>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</si>
  <si>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</si>
  <si>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</si>
  <si>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</si>
  <si>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</si>
  <si>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</si>
  <si>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</si>
  <si>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</si>
  <si>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</si>
  <si>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</si>
  <si>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</si>
  <si>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</si>
  <si>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</si>
  <si>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</si>
  <si>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</si>
  <si>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</si>
  <si>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</si>
  <si>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</si>
  <si>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</si>
  <si>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</si>
  <si>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</si>
  <si>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</si>
  <si>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</si>
  <si>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</si>
  <si>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</si>
  <si>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</si>
  <si>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</si>
  <si>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</si>
  <si>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</si>
  <si>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</si>
  <si>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</si>
  <si>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</si>
  <si>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</si>
  <si>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</si>
  <si>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</si>
  <si>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</si>
  <si>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</si>
  <si>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</si>
  <si>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</si>
  <si>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</si>
  <si>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</si>
  <si>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</si>
  <si>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</si>
  <si>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</si>
  <si>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</si>
  <si>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</si>
  <si>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</si>
  <si>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</si>
  <si>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</si>
  <si>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</si>
  <si>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</si>
  <si>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</si>
  <si>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</si>
  <si>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</si>
  <si>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</si>
  <si>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</si>
  <si>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</si>
  <si>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</si>
  <si>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</si>
  <si>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</si>
  <si>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</si>
  <si>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</si>
  <si>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</si>
  <si>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</si>
  <si>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</si>
  <si>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</si>
  <si>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</si>
  <si>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</si>
  <si>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</si>
  <si>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</si>
  <si>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</si>
  <si>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</si>
  <si>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</si>
  <si>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</si>
  <si>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</si>
  <si>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</si>
  <si>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</si>
  <si>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</si>
  <si>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</si>
  <si>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</si>
  <si>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</si>
  <si>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</si>
  <si>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</si>
  <si>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</si>
  <si>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</si>
  <si>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</si>
  <si>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</si>
  <si>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</si>
  <si>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</si>
  <si>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</si>
  <si>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</si>
  <si>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</si>
  <si>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</si>
  <si>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</si>
  <si>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</si>
  <si>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</si>
  <si>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</si>
  <si>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</si>
  <si>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</si>
  <si>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</si>
  <si>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</si>
  <si>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</si>
  <si>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</si>
  <si>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</si>
  <si>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</si>
  <si>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</si>
  <si>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</si>
  <si>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</si>
  <si>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</si>
  <si>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</si>
  <si>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</si>
  <si>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</si>
  <si>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</si>
  <si>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</si>
  <si>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</si>
  <si>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</si>
  <si>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</si>
  <si>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</si>
  <si>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</si>
  <si>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</si>
  <si>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</si>
  <si>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</si>
  <si>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</si>
  <si>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</si>
  <si>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</si>
  <si>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</si>
  <si>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</si>
  <si>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</si>
  <si>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</si>
  <si>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</si>
  <si>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</si>
  <si>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</si>
  <si>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</si>
  <si>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</si>
  <si>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</si>
  <si>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</si>
  <si>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</si>
  <si>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</si>
  <si>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</si>
  <si>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</si>
  <si>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</si>
  <si>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</si>
  <si>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</si>
  <si>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</si>
  <si>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</si>
  <si>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</si>
  <si>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</si>
  <si>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</si>
  <si>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</si>
  <si>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</si>
  <si>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</si>
  <si>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</si>
  <si>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</si>
  <si>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</si>
  <si>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</si>
  <si>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</si>
  <si>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</si>
  <si>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</si>
  <si>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</si>
  <si>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</si>
  <si>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</si>
  <si>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</si>
  <si>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</si>
  <si>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</si>
  <si>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</si>
  <si>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</si>
  <si>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</si>
  <si>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</si>
  <si>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</si>
  <si>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</si>
  <si>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</si>
  <si>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</si>
  <si>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</si>
  <si>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</si>
  <si>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</si>
  <si>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</si>
  <si>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</si>
  <si>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</si>
  <si>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</si>
  <si>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</si>
  <si>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</si>
  <si>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</si>
  <si>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</si>
  <si>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</si>
  <si>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</si>
  <si>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</si>
  <si>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</si>
  <si>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</si>
  <si>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</si>
  <si>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</si>
  <si>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</si>
  <si>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</si>
  <si>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</si>
  <si>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</si>
  <si>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</si>
  <si>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</si>
  <si>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</si>
  <si>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</si>
  <si>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</si>
  <si>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</si>
  <si>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</si>
  <si>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</si>
  <si>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</si>
  <si>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</si>
  <si>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</si>
  <si>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</si>
  <si>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</si>
  <si>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</si>
  <si>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</si>
  <si>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</si>
  <si>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</si>
  <si>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</si>
  <si>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</si>
  <si>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</si>
  <si>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</si>
  <si>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</si>
  <si>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</si>
  <si>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</si>
  <si>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</si>
  <si>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</si>
  <si>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</si>
  <si>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</si>
  <si>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</si>
  <si>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</si>
  <si>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</si>
  <si>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</si>
  <si>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</si>
  <si>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</si>
  <si>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</si>
  <si>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</si>
  <si>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</si>
  <si>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</si>
  <si>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</si>
  <si>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</si>
  <si>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</si>
  <si>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</si>
  <si>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</si>
  <si>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</si>
  <si>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</si>
  <si>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</si>
  <si>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</si>
  <si>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</si>
  <si>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</si>
  <si>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</si>
  <si>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</si>
  <si>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</si>
  <si>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</si>
  <si>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</si>
  <si>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</si>
  <si>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</si>
  <si>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</si>
  <si>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</si>
  <si>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</si>
  <si>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</si>
  <si>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</si>
  <si>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</si>
  <si>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</si>
  <si>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</si>
  <si>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</si>
  <si>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</si>
  <si>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</si>
  <si>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</si>
  <si>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</si>
  <si>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</si>
  <si>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</si>
  <si>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</si>
  <si>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</si>
  <si>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</si>
  <si>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</si>
  <si>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</si>
  <si>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</si>
  <si>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</si>
  <si>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</si>
  <si>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</si>
  <si>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</si>
  <si>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</si>
  <si>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</si>
  <si>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</si>
  <si>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</si>
  <si>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</si>
  <si>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</si>
  <si>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</si>
  <si>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</si>
  <si>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</si>
  <si>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</si>
  <si>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</si>
  <si>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</si>
  <si>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</si>
  <si>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</si>
  <si>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</si>
  <si>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</si>
  <si>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</si>
  <si>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</si>
  <si>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</si>
  <si>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</si>
  <si>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</si>
  <si>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</si>
  <si>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</si>
  <si>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</si>
  <si>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</si>
  <si>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</si>
  <si>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</si>
  <si>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</si>
  <si>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</si>
  <si>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</si>
  <si>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</si>
  <si>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</si>
  <si>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</si>
  <si>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</si>
  <si>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</si>
  <si>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</si>
  <si>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</si>
  <si>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</si>
  <si>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</si>
  <si>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</si>
  <si>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</si>
  <si>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</si>
  <si>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</si>
  <si>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</si>
  <si>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</si>
  <si>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</si>
  <si>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</si>
  <si>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</si>
  <si>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</si>
  <si>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</si>
  <si>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</si>
  <si>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</si>
  <si>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</si>
  <si>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</si>
  <si>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</si>
  <si>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</si>
  <si>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</si>
  <si>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</si>
  <si>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</si>
  <si>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</si>
  <si>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</si>
  <si>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</si>
  <si>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</si>
  <si>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</si>
  <si>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</si>
  <si>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</si>
  <si>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</si>
  <si>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</si>
  <si>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</si>
  <si>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</si>
  <si>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</si>
  <si>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</si>
  <si>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</si>
  <si>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</si>
  <si>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</si>
  <si>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</si>
  <si>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</si>
  <si>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</si>
  <si>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</si>
  <si>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</si>
  <si>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</si>
  <si>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</si>
  <si>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</si>
  <si>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</si>
  <si>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</si>
  <si>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</si>
  <si>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</si>
  <si>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</si>
  <si>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</si>
  <si>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</si>
  <si>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</si>
  <si>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</si>
  <si>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</si>
  <si>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</si>
  <si>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</si>
  <si>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</si>
  <si>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</si>
  <si>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</si>
  <si>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</si>
  <si>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</si>
  <si>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</si>
  <si>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</si>
  <si>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</si>
  <si>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</si>
  <si>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</si>
  <si>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</si>
  <si>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</si>
  <si>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</si>
  <si>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</si>
  <si>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</si>
  <si>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</si>
  <si>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</si>
  <si>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</si>
  <si>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</si>
  <si>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</si>
  <si>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</si>
  <si>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</si>
  <si>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</si>
  <si>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</si>
  <si>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</si>
  <si>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</si>
  <si>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</si>
  <si>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</si>
  <si>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</si>
  <si>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</si>
  <si>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</si>
  <si>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</si>
  <si>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</si>
  <si>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</si>
  <si>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</si>
  <si>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</si>
  <si>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</si>
  <si>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</si>
  <si>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</si>
  <si>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</si>
  <si>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</si>
  <si>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</si>
  <si>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</si>
  <si>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</si>
  <si>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</si>
  <si>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</si>
  <si>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</si>
  <si>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</si>
  <si>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</si>
  <si>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</si>
  <si>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</si>
  <si>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</si>
  <si>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</si>
  <si>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</si>
  <si>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</si>
  <si>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</si>
  <si>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</si>
  <si>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</si>
  <si>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</si>
  <si>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</si>
  <si>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</si>
  <si>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</si>
  <si>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</si>
  <si>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</si>
  <si>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</si>
  <si>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</si>
  <si>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</si>
  <si>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</si>
  <si>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</si>
  <si>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</si>
  <si>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</si>
  <si>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</si>
  <si>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</si>
  <si>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</si>
  <si>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</si>
  <si>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</si>
  <si>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</si>
  <si>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</si>
  <si>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</si>
  <si>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</si>
  <si>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</si>
  <si>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</si>
  <si>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</si>
  <si>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</si>
  <si>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</si>
  <si>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</si>
  <si>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</si>
  <si>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</si>
  <si>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</si>
  <si>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</si>
  <si>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</si>
  <si>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</si>
  <si>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</si>
  <si>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</si>
  <si>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</si>
  <si>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</si>
  <si>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</si>
  <si>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</si>
  <si>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</si>
  <si>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</si>
  <si>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</si>
  <si>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</si>
  <si>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</si>
  <si>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</si>
  <si>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</si>
  <si>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</si>
  <si>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</si>
  <si>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</si>
  <si>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</si>
  <si>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</si>
  <si>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</si>
  <si>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</si>
  <si>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</si>
  <si>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</si>
  <si>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</si>
  <si>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</si>
  <si>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</si>
  <si>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</si>
  <si>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</si>
  <si>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</si>
  <si>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</si>
  <si>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</si>
  <si>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</si>
  <si>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</si>
  <si>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</si>
  <si>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</si>
  <si>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</si>
  <si>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</si>
  <si>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</si>
  <si>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</si>
  <si>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</si>
  <si>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</si>
  <si>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</si>
  <si>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</si>
  <si>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</si>
  <si>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</si>
  <si>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</si>
  <si>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</si>
  <si>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</si>
  <si>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</si>
  <si>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</si>
  <si>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</si>
  <si>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</si>
  <si>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</si>
  <si>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</si>
  <si>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</si>
  <si>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</si>
  <si>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</si>
  <si>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</si>
  <si>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</si>
  <si>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</si>
  <si>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</si>
  <si>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</si>
  <si>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</si>
  <si>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</si>
  <si>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</si>
  <si>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</si>
  <si>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</si>
  <si>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</si>
  <si>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</si>
  <si>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</si>
  <si>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</si>
  <si>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</si>
  <si>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</si>
  <si>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</si>
  <si>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</si>
  <si>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</si>
  <si>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</si>
  <si>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</si>
  <si>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</si>
  <si>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</si>
  <si>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</si>
  <si>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</si>
  <si>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</si>
  <si>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</si>
  <si>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</si>
  <si>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</si>
  <si>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</si>
  <si>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</si>
  <si>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</si>
  <si>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</si>
  <si>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</si>
  <si>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</si>
  <si>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</si>
  <si>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</si>
  <si>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</si>
  <si>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</si>
  <si>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</si>
  <si>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</si>
  <si>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</si>
  <si>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</si>
  <si>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</si>
  <si>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</si>
  <si>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</si>
  <si>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</si>
  <si>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</si>
  <si>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</si>
  <si>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</si>
  <si>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</si>
  <si>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</si>
  <si>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</si>
  <si>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</si>
  <si>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</si>
  <si>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</si>
  <si>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</si>
  <si>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</si>
  <si>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</si>
  <si>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</si>
  <si>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</si>
  <si>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</si>
  <si>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</si>
  <si>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</si>
  <si>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</si>
  <si>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</si>
  <si>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</si>
  <si>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</si>
  <si>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</si>
  <si>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</si>
  <si>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</si>
  <si>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</si>
  <si>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</si>
  <si>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</si>
  <si>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</si>
  <si>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</si>
  <si>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</si>
  <si>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</si>
  <si>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</si>
  <si>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</si>
  <si>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</si>
  <si>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</si>
  <si>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</si>
  <si>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</si>
  <si>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</si>
  <si>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</si>
  <si>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</si>
  <si>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</si>
  <si>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</si>
  <si>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</si>
  <si>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</si>
  <si>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</si>
  <si>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</si>
  <si>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</si>
  <si>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</si>
  <si>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</si>
  <si>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</si>
  <si>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</si>
  <si>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</si>
  <si>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</si>
  <si>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</si>
  <si>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</si>
  <si>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</si>
  <si>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</si>
  <si>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</si>
  <si>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</si>
  <si>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</si>
  <si>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</si>
  <si>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</si>
  <si>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</si>
  <si>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</si>
  <si>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</si>
  <si>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</si>
  <si>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</si>
  <si>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</si>
  <si>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</si>
  <si>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</si>
  <si>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</si>
  <si>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</si>
  <si>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</si>
  <si>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</si>
  <si>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</si>
  <si>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</si>
  <si>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</si>
  <si>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</si>
  <si>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</si>
  <si>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</si>
  <si>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</si>
  <si>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</si>
  <si>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</si>
  <si>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</si>
  <si>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</si>
  <si>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</si>
  <si>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</si>
  <si>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</si>
  <si>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</si>
  <si>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</si>
  <si>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</si>
  <si>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</si>
  <si>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</si>
  <si>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</si>
  <si>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</si>
  <si>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</si>
  <si>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</si>
  <si>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</si>
  <si>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</si>
  <si>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</si>
  <si>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</si>
  <si>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</si>
  <si>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</si>
  <si>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</si>
  <si>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</si>
  <si>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</si>
  <si>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</si>
  <si>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</si>
  <si>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</si>
  <si>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</si>
  <si>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</si>
  <si>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</si>
  <si>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</si>
  <si>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</si>
  <si>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</si>
  <si>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</si>
  <si>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</si>
  <si>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</si>
  <si>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</si>
  <si>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</si>
  <si>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</si>
  <si>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</si>
  <si>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</si>
  <si>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</si>
  <si>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</si>
  <si>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</si>
  <si>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</si>
  <si>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</si>
  <si>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</si>
  <si>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</si>
  <si>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</si>
  <si>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</si>
  <si>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</si>
  <si>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</si>
  <si>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</si>
  <si>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</si>
  <si>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</si>
  <si>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</si>
  <si>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</si>
  <si>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</si>
  <si>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</si>
  <si>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</si>
  <si>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</si>
  <si>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</si>
  <si>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</si>
  <si>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</si>
  <si>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</si>
  <si>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</si>
  <si>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</si>
  <si>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</si>
  <si>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</si>
  <si>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</si>
  <si>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</si>
  <si>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</si>
  <si>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</si>
  <si>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</si>
  <si>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</si>
  <si>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</si>
  <si>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</si>
  <si>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</si>
  <si>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</si>
  <si>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</si>
  <si>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</si>
  <si>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</si>
  <si>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</si>
  <si>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</si>
  <si>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</si>
  <si>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</si>
  <si>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</si>
  <si>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</si>
  <si>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</si>
  <si>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</si>
  <si>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</si>
  <si>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</si>
  <si>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</si>
  <si>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</si>
  <si>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</si>
  <si>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</si>
  <si>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</si>
  <si>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</si>
  <si>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</si>
  <si>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</si>
  <si>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</si>
  <si>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</si>
  <si>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</si>
  <si>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</si>
  <si>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</si>
  <si>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</si>
  <si>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</si>
  <si>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</si>
  <si>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</si>
  <si>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</si>
  <si>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</si>
  <si>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</si>
  <si>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</si>
  <si>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</si>
  <si>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</si>
  <si>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</si>
  <si>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</si>
  <si>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</si>
  <si>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</si>
  <si>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</si>
  <si>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</si>
  <si>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</si>
  <si>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</si>
  <si>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</si>
  <si>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</si>
  <si>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</si>
  <si>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</si>
  <si>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</si>
  <si>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</si>
  <si>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</si>
  <si>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</si>
  <si>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</si>
  <si>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</si>
  <si>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</si>
  <si>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</si>
  <si>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</si>
  <si>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</si>
  <si>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</si>
  <si>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</si>
  <si>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</si>
  <si>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</si>
  <si>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</si>
  <si>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</si>
  <si>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</si>
  <si>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</si>
  <si>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</si>
  <si>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</si>
  <si>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</si>
  <si>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</si>
  <si>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</si>
  <si>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</si>
  <si>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</si>
  <si>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</si>
  <si>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</si>
  <si>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</si>
  <si>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</si>
  <si>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</si>
  <si>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</si>
  <si>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</si>
  <si>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</si>
  <si>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</si>
  <si>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</si>
  <si>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</si>
  <si>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</si>
  <si>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</si>
  <si>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</si>
  <si>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</si>
  <si>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</si>
  <si>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</si>
  <si>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</si>
  <si>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</si>
  <si>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</si>
  <si>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</si>
  <si>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</si>
  <si>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</si>
  <si>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</si>
  <si>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</si>
  <si>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</si>
  <si>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</si>
  <si>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</si>
  <si>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</si>
  <si>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</si>
  <si>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</si>
  <si>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</si>
  <si>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</si>
  <si>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</si>
  <si>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</si>
  <si>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</si>
  <si>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</si>
  <si>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</si>
  <si>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</si>
  <si>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</si>
  <si>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</si>
  <si>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</si>
  <si>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</si>
  <si>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</si>
  <si>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</si>
  <si>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</si>
  <si>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</si>
  <si>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</si>
  <si>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</si>
  <si>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</si>
  <si>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</si>
  <si>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</si>
  <si>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</si>
  <si>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</si>
  <si>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</si>
  <si>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</si>
  <si>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</si>
  <si>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</si>
  <si>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</si>
  <si>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</si>
  <si>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</si>
  <si>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</si>
  <si>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</si>
  <si>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</si>
  <si>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</si>
  <si>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</si>
  <si>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</si>
  <si>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</si>
  <si>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</si>
  <si>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</si>
  <si>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</si>
  <si>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</si>
  <si>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</si>
  <si>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</si>
  <si>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</si>
  <si>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</si>
  <si>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</si>
  <si>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</si>
  <si>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</si>
  <si>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</si>
  <si>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</si>
  <si>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</si>
  <si>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</si>
  <si>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</si>
  <si>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</si>
  <si>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</si>
  <si>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</si>
  <si>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</si>
  <si>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</si>
  <si>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</si>
  <si>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</si>
  <si>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</si>
  <si>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</si>
  <si>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</si>
  <si>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</si>
  <si>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</si>
  <si>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</si>
  <si>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</si>
  <si>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</si>
  <si>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</si>
  <si>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</si>
  <si>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</si>
  <si>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</si>
  <si>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</si>
  <si>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</si>
  <si>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</si>
  <si>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</si>
  <si>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</si>
  <si>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</si>
  <si>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</si>
  <si>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</si>
  <si>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</si>
  <si>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</si>
  <si>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</si>
  <si>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</si>
  <si>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</si>
  <si>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</si>
  <si>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</si>
  <si>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</si>
  <si>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</si>
  <si>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</si>
  <si>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</si>
  <si>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</si>
  <si>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</si>
  <si>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</si>
  <si>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</si>
  <si>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</si>
  <si>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</si>
  <si>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</si>
  <si>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</si>
  <si>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</si>
  <si>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</si>
  <si>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</si>
  <si>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</si>
  <si>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</si>
  <si>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</si>
  <si>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</si>
  <si>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</si>
  <si>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</si>
  <si>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</si>
  <si>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</si>
  <si>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</si>
  <si>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</si>
  <si>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</si>
  <si>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</si>
  <si>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</si>
  <si>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</si>
  <si>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</si>
  <si>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</si>
  <si>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</si>
  <si>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</si>
  <si>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</si>
  <si>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</si>
  <si>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</si>
  <si>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</si>
  <si>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</si>
  <si>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</si>
  <si>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</si>
  <si>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</si>
  <si>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</si>
  <si>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</si>
  <si>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</si>
  <si>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</si>
  <si>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</si>
  <si>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</si>
  <si>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</si>
  <si>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</si>
  <si>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</si>
  <si>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</si>
  <si>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</si>
  <si>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</si>
  <si>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</si>
  <si>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</si>
  <si>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</si>
  <si>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</si>
  <si>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</si>
  <si>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</si>
  <si>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</si>
  <si>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</si>
  <si>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</si>
  <si>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</si>
  <si>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</si>
  <si>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</si>
  <si>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</si>
  <si>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</si>
  <si>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</si>
  <si>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</si>
  <si>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</si>
  <si>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</si>
  <si>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</si>
  <si>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</si>
  <si>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</si>
  <si>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</si>
  <si>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</si>
  <si>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</si>
  <si>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</si>
  <si>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</si>
  <si>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</si>
  <si>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</si>
  <si>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</si>
  <si>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</si>
  <si>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</si>
  <si>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</si>
  <si>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</si>
  <si>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</si>
  <si>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</si>
  <si>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</si>
  <si>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</si>
  <si>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</si>
  <si>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</si>
  <si>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</si>
  <si>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</si>
  <si>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</si>
  <si>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</si>
  <si>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</si>
  <si>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</si>
  <si>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</si>
  <si>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</si>
  <si>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</si>
  <si>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</si>
  <si>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</si>
  <si>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</si>
  <si>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</si>
  <si>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</si>
  <si>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</si>
  <si>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</si>
  <si>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</si>
  <si>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</si>
  <si>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</si>
  <si>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</si>
  <si>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</si>
  <si>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</si>
  <si>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</si>
  <si>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</si>
  <si>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</si>
  <si>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</si>
  <si>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</si>
  <si>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</si>
  <si>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</si>
  <si>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</si>
  <si>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</si>
  <si>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</si>
  <si>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</si>
  <si>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</si>
  <si>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</si>
  <si>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</si>
  <si>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</si>
  <si>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</si>
  <si>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</si>
  <si>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</si>
  <si>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</si>
  <si>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</si>
  <si>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</si>
  <si>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</si>
  <si>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</si>
  <si>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</si>
  <si>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</si>
  <si>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</si>
  <si>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</si>
  <si>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</si>
  <si>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</si>
  <si>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</si>
  <si>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</si>
  <si>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</si>
  <si>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</si>
  <si>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</si>
  <si>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</si>
  <si>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</si>
  <si>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</si>
  <si>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</si>
  <si>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</si>
  <si>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</si>
  <si>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</si>
  <si>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</si>
  <si>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</si>
  <si>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</si>
  <si>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</si>
  <si>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</si>
  <si>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</si>
  <si>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</si>
  <si>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</si>
  <si>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</si>
  <si>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</si>
  <si>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</si>
  <si>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</si>
  <si>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</si>
  <si>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</si>
  <si>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</si>
  <si>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</si>
  <si>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</si>
  <si>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</si>
  <si>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</si>
  <si>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</si>
  <si>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</si>
  <si>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</si>
  <si>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</si>
  <si>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</si>
  <si>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</si>
  <si>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</si>
  <si>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</si>
  <si>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</si>
  <si>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</si>
  <si>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</si>
  <si>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</si>
  <si>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</si>
  <si>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</si>
  <si>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</si>
  <si>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</si>
  <si>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</si>
  <si>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</si>
  <si>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</si>
  <si>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</si>
  <si>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</si>
  <si>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</si>
  <si>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</si>
  <si>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</si>
  <si>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</si>
  <si>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</si>
  <si>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</si>
  <si>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</si>
  <si>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</si>
  <si>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</si>
  <si>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</si>
  <si>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</si>
  <si>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</si>
  <si>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</si>
  <si>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</si>
  <si>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</si>
  <si>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</si>
  <si>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</si>
  <si>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</si>
  <si>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</si>
  <si>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</si>
  <si>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</si>
  <si>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</si>
  <si>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</si>
  <si>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</si>
  <si>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</si>
  <si>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</si>
  <si>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</si>
  <si>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</si>
  <si>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</si>
  <si>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</si>
  <si>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</si>
  <si>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</si>
  <si>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</si>
  <si>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</si>
  <si>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</si>
  <si>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</si>
  <si>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</si>
  <si>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</si>
  <si>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</si>
  <si>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</si>
  <si>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</si>
  <si>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</si>
  <si>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</si>
  <si>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</si>
  <si>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</si>
  <si>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</si>
  <si>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</si>
  <si>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</si>
  <si>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</si>
  <si>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</si>
  <si>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</si>
  <si>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</si>
  <si>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</si>
  <si>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</si>
  <si>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</si>
  <si>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</si>
  <si>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</si>
  <si>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</si>
  <si>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</si>
  <si>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</si>
  <si>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</si>
  <si>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</si>
  <si>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</si>
  <si>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</si>
  <si>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</si>
  <si>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</si>
  <si>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</si>
  <si>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</si>
  <si>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</si>
  <si>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</si>
  <si>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</si>
  <si>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</si>
  <si>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</si>
  <si>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</si>
  <si>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</si>
  <si>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</si>
  <si>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</si>
  <si>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</si>
  <si>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</si>
  <si>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</si>
  <si>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</si>
  <si>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</si>
  <si>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</si>
  <si>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</si>
  <si>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</si>
  <si>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</si>
  <si>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</si>
  <si>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</si>
  <si>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</si>
  <si>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</si>
  <si>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</si>
  <si>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</si>
  <si>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</si>
  <si>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</si>
  <si>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</si>
  <si>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</si>
  <si>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</si>
  <si>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</si>
  <si>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</si>
  <si>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</si>
  <si>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</si>
  <si>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</si>
  <si>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</si>
  <si>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</si>
  <si>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</si>
  <si>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</si>
  <si>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</si>
  <si>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</si>
  <si>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</si>
  <si>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</si>
  <si>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</si>
  <si>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</si>
  <si>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</si>
  <si>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</si>
  <si>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</si>
  <si>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</si>
  <si>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</si>
  <si>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</si>
  <si>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</si>
  <si>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</si>
  <si>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</si>
  <si>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</si>
  <si>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</si>
  <si>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</si>
  <si>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</si>
  <si>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</si>
  <si>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</si>
  <si>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</si>
  <si>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</si>
  <si>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</si>
  <si>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</si>
  <si>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</si>
  <si>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</si>
  <si>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</si>
  <si>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</si>
  <si>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</si>
  <si>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</si>
  <si>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</si>
  <si>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</si>
  <si>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</si>
  <si>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</si>
  <si>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</si>
  <si>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</si>
  <si>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</si>
  <si>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</si>
  <si>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</si>
  <si>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</si>
  <si>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</si>
  <si>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</si>
  <si>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</si>
  <si>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</si>
  <si>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</si>
  <si>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</si>
  <si>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</si>
  <si>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</si>
  <si>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</si>
  <si>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</si>
  <si>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</si>
  <si>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</si>
  <si>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</si>
  <si>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</si>
  <si>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</si>
  <si>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</si>
  <si>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</si>
  <si>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</si>
  <si>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</si>
  <si>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</si>
  <si>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</si>
  <si>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</si>
  <si>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</si>
  <si>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</si>
  <si>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</si>
  <si>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</si>
  <si>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</si>
  <si>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</si>
  <si>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</si>
  <si>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</si>
  <si>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</si>
  <si>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</si>
  <si>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</si>
  <si>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</si>
  <si>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</si>
  <si>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</si>
  <si>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</si>
  <si>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</si>
  <si>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</si>
  <si>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</si>
  <si>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</si>
  <si>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</si>
  <si>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</si>
  <si>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</si>
  <si>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</si>
  <si>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</si>
  <si>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</si>
  <si>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</si>
  <si>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</si>
  <si>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</si>
  <si>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</si>
  <si>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</si>
  <si>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</si>
  <si>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</si>
  <si>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</si>
  <si>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</si>
  <si>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</si>
  <si>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</si>
  <si>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</si>
  <si>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</si>
  <si>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</si>
  <si>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</si>
  <si>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</si>
  <si>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</si>
  <si>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</si>
  <si>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</si>
  <si>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</si>
  <si>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</si>
  <si>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</si>
  <si>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</si>
  <si>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</si>
  <si>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</si>
  <si>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</si>
  <si>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</si>
  <si>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</si>
  <si>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</si>
  <si>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</si>
  <si>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</si>
  <si>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</si>
  <si>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</si>
  <si>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</si>
  <si>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</si>
  <si>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</si>
  <si>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</si>
  <si>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</si>
  <si>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</si>
  <si>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</si>
  <si>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</si>
  <si>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</si>
  <si>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</si>
  <si>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</si>
  <si>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</si>
  <si>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</si>
  <si>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</si>
  <si>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</si>
  <si>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</si>
  <si>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</si>
  <si>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</si>
  <si>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</si>
  <si>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</si>
  <si>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</si>
  <si>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</si>
  <si>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</si>
  <si>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</si>
  <si>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</si>
  <si>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</si>
  <si>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</si>
  <si>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</si>
  <si>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</si>
  <si>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</si>
  <si>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</si>
  <si>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</si>
  <si>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</si>
  <si>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</si>
  <si>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</si>
  <si>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</si>
  <si>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</si>
  <si>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</si>
  <si>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</si>
  <si>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</si>
  <si>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</si>
  <si>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</si>
  <si>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</si>
  <si>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</si>
  <si>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</si>
  <si>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</si>
  <si>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</si>
  <si>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</si>
  <si>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</si>
  <si>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</si>
  <si>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</si>
  <si>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</si>
  <si>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</si>
  <si>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</si>
  <si>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</si>
  <si>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</si>
  <si>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</si>
  <si>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</si>
  <si>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</si>
  <si>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</si>
  <si>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</si>
  <si>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</si>
  <si>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</si>
  <si>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</si>
  <si>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</si>
  <si>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</si>
  <si>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</si>
  <si>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</si>
  <si>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</si>
  <si>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</si>
  <si>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</si>
  <si>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</si>
  <si>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</si>
  <si>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</si>
  <si>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</si>
  <si>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</si>
  <si>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</si>
  <si>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</si>
  <si>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</si>
  <si>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</si>
  <si>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</si>
  <si>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</si>
  <si>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</si>
  <si>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</si>
  <si>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</si>
  <si>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</si>
  <si>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</si>
  <si>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</si>
  <si>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</si>
  <si>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</si>
  <si>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</si>
  <si>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</si>
  <si>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</si>
  <si>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</si>
  <si>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</si>
  <si>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</si>
  <si>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</si>
  <si>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</si>
  <si>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</si>
  <si>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</si>
  <si>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</si>
  <si>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</si>
  <si>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</si>
  <si>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</si>
  <si>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</si>
  <si>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</si>
  <si>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</si>
  <si>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</si>
  <si>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</si>
  <si>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</si>
  <si>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</si>
  <si>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</si>
  <si>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</si>
  <si>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</si>
  <si>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</si>
  <si>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</si>
  <si>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</si>
  <si>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</si>
  <si>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</si>
  <si>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</si>
  <si>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</si>
  <si>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</si>
  <si>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</si>
  <si>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</si>
  <si>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</si>
  <si>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</si>
  <si>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</si>
  <si>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</si>
  <si>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</si>
  <si>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</si>
  <si>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</si>
  <si>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</si>
  <si>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</si>
  <si>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</si>
  <si>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</si>
  <si>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</si>
  <si>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</si>
  <si>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</si>
  <si>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</si>
  <si>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</si>
  <si>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</si>
  <si>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</si>
  <si>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</si>
  <si>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</si>
  <si>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</si>
  <si>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</si>
  <si>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</si>
  <si>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</si>
  <si>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</si>
  <si>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</si>
  <si>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</si>
  <si>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</si>
  <si>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</si>
  <si>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</si>
  <si>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</si>
  <si>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</si>
  <si>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</si>
  <si>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</si>
  <si>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</si>
  <si>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</si>
  <si>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</si>
  <si>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</si>
  <si>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</si>
  <si>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</si>
  <si>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</si>
  <si>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</si>
  <si>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</si>
  <si>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</si>
  <si>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</si>
  <si>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</si>
  <si>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</si>
  <si>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</si>
  <si>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</si>
  <si>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</si>
  <si>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</si>
  <si>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</si>
  <si>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</si>
  <si>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</si>
  <si>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</si>
  <si>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</si>
  <si>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</si>
  <si>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</si>
  <si>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</si>
  <si>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</si>
  <si>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</si>
  <si>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</si>
  <si>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</si>
  <si>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</si>
  <si>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</si>
  <si>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</si>
  <si>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</si>
  <si>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</si>
  <si>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</si>
  <si>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</si>
  <si>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</si>
  <si>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</si>
  <si>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</si>
  <si>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</si>
  <si>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</si>
  <si>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</si>
  <si>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</si>
  <si>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</si>
  <si>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</si>
  <si>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</si>
  <si>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</si>
  <si>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</si>
  <si>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</si>
  <si>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</si>
  <si>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</si>
  <si>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</si>
  <si>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</si>
  <si>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</si>
  <si>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</si>
  <si>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</si>
  <si>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</si>
  <si>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</si>
  <si>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</si>
  <si>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</si>
  <si>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</si>
  <si>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</si>
  <si>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</si>
  <si>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</si>
  <si>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</si>
  <si>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</si>
  <si>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</si>
  <si>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</si>
  <si>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</si>
  <si>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</si>
  <si>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</si>
  <si>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</si>
  <si>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</si>
  <si>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</si>
  <si>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</si>
  <si>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</si>
  <si>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</si>
  <si>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</si>
  <si>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</si>
  <si>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</si>
  <si>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</si>
  <si>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</si>
  <si>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</si>
  <si>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</si>
  <si>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</si>
  <si>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</si>
  <si>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</si>
  <si>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</si>
  <si>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</si>
  <si>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</si>
  <si>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</si>
  <si>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</si>
  <si>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</si>
  <si>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</si>
  <si>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</si>
  <si>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</si>
  <si>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</si>
  <si>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</si>
  <si>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</si>
  <si>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</si>
  <si>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</si>
  <si>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</si>
  <si>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</si>
  <si>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</si>
  <si>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</si>
  <si>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</si>
  <si>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</si>
  <si>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</si>
  <si>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</si>
  <si>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</si>
  <si>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</si>
  <si>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</si>
  <si>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</si>
  <si>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</si>
  <si>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</si>
  <si>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</si>
  <si>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</si>
  <si>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</si>
  <si>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</si>
  <si>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</si>
  <si>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</si>
  <si>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</si>
  <si>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</si>
  <si>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</si>
  <si>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</si>
  <si>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</si>
  <si>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</si>
  <si>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</si>
  <si>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</si>
  <si>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</si>
  <si>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</si>
  <si>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</si>
  <si>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</si>
  <si>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</si>
  <si>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</si>
  <si>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</si>
  <si>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</si>
  <si>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</si>
  <si>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</si>
  <si>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</si>
  <si>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</si>
  <si>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</si>
  <si>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</si>
  <si>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</si>
  <si>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</si>
  <si>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</si>
  <si>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</si>
  <si>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</si>
  <si>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</si>
  <si>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</si>
  <si>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</si>
  <si>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</si>
  <si>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</si>
  <si>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</si>
  <si>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</si>
  <si>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</si>
  <si>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</si>
  <si>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</si>
  <si>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</si>
  <si>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</si>
  <si>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</si>
  <si>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</si>
  <si>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</si>
  <si>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</si>
  <si>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</si>
  <si>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</si>
  <si>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</si>
  <si>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</si>
  <si>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</si>
  <si>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</si>
  <si>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</si>
  <si>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</si>
  <si>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</si>
  <si>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</si>
  <si>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</si>
  <si>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</si>
  <si>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</si>
  <si>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</si>
  <si>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</si>
  <si>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</si>
  <si>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</si>
  <si>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</si>
  <si>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</si>
  <si>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</si>
  <si>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</si>
  <si>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</si>
  <si>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</si>
  <si>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</si>
  <si>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</si>
  <si>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</si>
  <si>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</si>
  <si>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</si>
  <si>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</si>
  <si>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</si>
  <si>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</si>
  <si>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</si>
  <si>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</si>
  <si>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</si>
  <si>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</si>
  <si>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</si>
  <si>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</si>
  <si>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</si>
  <si>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</si>
  <si>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</si>
  <si>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</si>
  <si>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</si>
  <si>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</si>
  <si>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</si>
  <si>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</si>
  <si>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</si>
  <si>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</si>
  <si>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</si>
  <si>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</si>
  <si>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</si>
  <si>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</si>
  <si>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</si>
  <si>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</si>
  <si>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</si>
  <si>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</si>
  <si>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</si>
  <si>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</si>
  <si>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</si>
  <si>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</si>
  <si>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</si>
  <si>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</si>
  <si>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</si>
  <si>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</si>
  <si>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</si>
  <si>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</si>
  <si>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</si>
  <si>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</si>
  <si>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</si>
  <si>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</si>
  <si>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</si>
  <si>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</si>
  <si>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</si>
  <si>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</si>
  <si>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</si>
  <si>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</si>
  <si>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</si>
  <si>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</si>
  <si>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</si>
  <si>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</si>
  <si>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</si>
  <si>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</si>
  <si>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</si>
  <si>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</si>
  <si>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</si>
  <si>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</si>
  <si>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</si>
  <si>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</si>
  <si>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</si>
  <si>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</si>
  <si>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</si>
  <si>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</si>
  <si>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</si>
  <si>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</si>
  <si>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</si>
  <si>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</si>
  <si>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</si>
  <si>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</si>
  <si>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</si>
  <si>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</si>
  <si>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</si>
  <si>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</si>
  <si>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</si>
  <si>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</si>
  <si>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</si>
  <si>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</si>
  <si>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</si>
  <si>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</si>
  <si>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</si>
  <si>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</si>
  <si>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</si>
  <si>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</si>
  <si>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</si>
  <si>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</si>
  <si>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</si>
  <si>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</si>
  <si>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</si>
  <si>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</si>
  <si>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</si>
  <si>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</si>
  <si>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</si>
  <si>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</si>
  <si>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</si>
  <si>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</si>
  <si>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</si>
  <si>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</si>
  <si>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</si>
  <si>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</si>
  <si>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</si>
  <si>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</si>
  <si>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</si>
  <si>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</si>
  <si>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</si>
  <si>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</si>
  <si>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</si>
  <si>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</si>
  <si>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</si>
  <si>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</si>
  <si>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</si>
  <si>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</si>
  <si>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</si>
  <si>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</si>
  <si>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</si>
  <si>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</si>
  <si>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</si>
  <si>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</si>
  <si>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</si>
  <si>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</si>
  <si>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</si>
  <si>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</si>
  <si>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</si>
  <si>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</si>
  <si>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</si>
  <si>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</si>
  <si>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</si>
  <si>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</si>
  <si>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</si>
  <si>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</si>
  <si>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</si>
  <si>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</si>
  <si>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</si>
  <si>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</si>
  <si>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</si>
  <si>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</si>
  <si>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</si>
  <si>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</si>
  <si>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</si>
  <si>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</si>
  <si>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</si>
  <si>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</si>
  <si>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</si>
  <si>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</si>
  <si>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</si>
  <si>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</si>
  <si>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</si>
  <si>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</si>
  <si>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</si>
  <si>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</si>
  <si>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</si>
  <si>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</si>
  <si>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</si>
  <si>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</si>
  <si>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</si>
  <si>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</si>
  <si>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</si>
  <si>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</si>
  <si>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</si>
  <si>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</si>
  <si>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</si>
  <si>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</si>
  <si>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</si>
  <si>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</si>
  <si>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</si>
  <si>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</si>
  <si>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</si>
  <si>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</si>
  <si>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</si>
  <si>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</si>
  <si>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</si>
  <si>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</si>
  <si>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</si>
  <si>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</si>
  <si>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</si>
  <si>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</si>
  <si>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</si>
  <si>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</si>
  <si>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</si>
  <si>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</si>
  <si>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</si>
  <si>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</si>
  <si>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</si>
  <si>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</si>
  <si>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</si>
  <si>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</si>
  <si>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</si>
  <si>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</si>
  <si>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</si>
  <si>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</si>
  <si>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</si>
  <si>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</si>
  <si>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</si>
  <si>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</si>
  <si>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</si>
  <si>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</si>
  <si>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</si>
  <si>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</si>
  <si>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</si>
  <si>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</si>
  <si>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</si>
  <si>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</si>
  <si>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</si>
  <si>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</si>
  <si>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</si>
  <si>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</si>
  <si>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</si>
  <si>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</si>
  <si>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</si>
  <si>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</si>
  <si>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</si>
  <si>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</si>
  <si>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</si>
  <si>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</si>
  <si>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</si>
  <si>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</si>
  <si>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</si>
  <si>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</si>
  <si>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</si>
  <si>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</si>
  <si>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</si>
  <si>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</si>
  <si>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</si>
  <si>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</si>
  <si>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</si>
  <si>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</si>
  <si>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</si>
  <si>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</si>
  <si>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</si>
  <si>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</si>
  <si>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</si>
  <si>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</si>
  <si>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</si>
  <si>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</si>
  <si>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</si>
  <si>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</si>
  <si>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</si>
  <si>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</si>
  <si>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</si>
  <si>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</si>
  <si>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</si>
  <si>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</si>
  <si>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</si>
  <si>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</si>
  <si>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</si>
  <si>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</si>
  <si>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</si>
  <si>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</si>
  <si>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</si>
  <si>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</si>
  <si>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</si>
  <si>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</si>
  <si>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</si>
  <si>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</si>
  <si>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</si>
  <si>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</si>
  <si>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</si>
  <si>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</si>
  <si>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</si>
  <si>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</si>
  <si>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</si>
  <si>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</si>
  <si>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</si>
  <si>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</si>
  <si>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</si>
  <si>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</si>
  <si>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</si>
  <si>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</si>
  <si>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</si>
  <si>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</si>
  <si>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</si>
  <si>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</si>
  <si>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</si>
  <si>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</si>
  <si>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</si>
  <si>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</si>
  <si>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</si>
  <si>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</si>
  <si>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</si>
  <si>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</si>
  <si>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</si>
  <si>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</si>
  <si>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</si>
  <si>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</si>
  <si>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</si>
  <si>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</si>
  <si>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</si>
  <si>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</si>
  <si>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</si>
  <si>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</si>
  <si>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</si>
  <si>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</si>
  <si>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</si>
  <si>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</si>
  <si>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</si>
  <si>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</si>
  <si>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</si>
  <si>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</si>
  <si>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</si>
  <si>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</si>
  <si>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</si>
  <si>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</si>
  <si>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</si>
  <si>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</si>
  <si>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</si>
  <si>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</si>
  <si>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</si>
  <si>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</si>
  <si>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</si>
  <si>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</si>
  <si>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</si>
  <si>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</si>
  <si>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</si>
  <si>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</si>
  <si>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</si>
  <si>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</si>
  <si>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</si>
  <si>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</si>
  <si>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</si>
  <si>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</si>
  <si>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</si>
  <si>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</si>
  <si>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</si>
  <si>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</si>
  <si>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</si>
  <si>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</si>
  <si>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</si>
  <si>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</si>
  <si>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</si>
  <si>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</si>
  <si>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</si>
  <si>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</si>
  <si>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</si>
  <si>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</si>
  <si>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</si>
  <si>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</si>
  <si>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</si>
  <si>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</si>
  <si>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</si>
  <si>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</si>
  <si>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</si>
  <si>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</si>
  <si>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</si>
  <si>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</si>
  <si>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</si>
  <si>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</si>
  <si>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</si>
  <si>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</si>
  <si>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</si>
  <si>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</si>
  <si>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</si>
  <si>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</si>
  <si>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</si>
  <si>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</si>
  <si>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</si>
  <si>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</si>
  <si>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</si>
  <si>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</si>
  <si>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</si>
  <si>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</si>
  <si>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</si>
  <si>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</si>
  <si>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</si>
  <si>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</si>
  <si>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</si>
  <si>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</si>
  <si>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</si>
  <si>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</si>
  <si>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</si>
  <si>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</si>
  <si>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</si>
  <si>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</si>
  <si>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</si>
  <si>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</si>
  <si>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</si>
  <si>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</si>
  <si>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</si>
  <si>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</si>
  <si>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</si>
  <si>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</si>
  <si>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</si>
  <si>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</si>
  <si>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</si>
  <si>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</si>
  <si>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</si>
  <si>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</si>
  <si>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</si>
  <si>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</si>
  <si>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</si>
  <si>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</si>
  <si>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</si>
  <si>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</si>
  <si>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</si>
  <si>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</si>
  <si>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</si>
  <si>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</si>
  <si>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</si>
  <si>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</si>
  <si>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</si>
  <si>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</si>
  <si>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</si>
  <si>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</si>
  <si>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</si>
  <si>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</si>
  <si>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</si>
  <si>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</si>
  <si>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</si>
  <si>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</si>
  <si>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</si>
  <si>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</si>
  <si>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</si>
  <si>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</si>
  <si>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</si>
  <si>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</si>
  <si>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</si>
  <si>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</si>
  <si>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</si>
  <si>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</si>
  <si>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</si>
  <si>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</si>
  <si>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</si>
  <si>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</si>
  <si>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</si>
  <si>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</si>
  <si>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</si>
  <si>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</si>
  <si>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</si>
  <si>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</si>
  <si>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</si>
  <si>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</si>
  <si>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</si>
  <si>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</si>
  <si>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</si>
  <si>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</si>
  <si>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</si>
  <si>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</si>
  <si>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</si>
  <si>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</si>
  <si>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</si>
  <si>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</si>
  <si>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</si>
  <si>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</si>
  <si>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</si>
  <si>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</si>
  <si>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</si>
  <si>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</si>
  <si>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</si>
  <si>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</si>
  <si>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</si>
  <si>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</si>
  <si>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</si>
  <si>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</si>
  <si>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</si>
  <si>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</si>
  <si>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</si>
  <si>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</si>
  <si>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</si>
  <si>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</si>
  <si>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</si>
  <si>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</si>
  <si>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</si>
  <si>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</si>
  <si>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</si>
  <si>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</si>
  <si>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</si>
  <si>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</si>
  <si>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</si>
  <si>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</si>
  <si>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</si>
  <si>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</si>
  <si>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</si>
  <si>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</si>
  <si>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</si>
  <si>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</si>
  <si>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</si>
  <si>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</si>
  <si>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</si>
  <si>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</si>
  <si>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</si>
  <si>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</si>
  <si>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</si>
  <si>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</si>
  <si>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</si>
  <si>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</si>
  <si>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</si>
  <si>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</si>
  <si>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</si>
  <si>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</si>
  <si>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</si>
  <si>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</si>
  <si>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</si>
  <si>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</si>
  <si>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</si>
  <si>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</si>
  <si>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</si>
  <si>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</si>
  <si>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</si>
  <si>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</si>
  <si>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</si>
  <si>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</si>
  <si>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</si>
  <si>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</si>
  <si>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</si>
  <si>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</si>
  <si>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</si>
  <si>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</si>
  <si>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</si>
  <si>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</si>
  <si>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</si>
  <si>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</si>
  <si>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</si>
  <si>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</si>
  <si>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</si>
  <si>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</si>
  <si>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</si>
  <si>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</si>
  <si>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</si>
  <si>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</si>
  <si>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</si>
  <si>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</si>
  <si>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</si>
  <si>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</si>
  <si>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</si>
  <si>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</si>
  <si>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</si>
  <si>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</si>
  <si>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</si>
  <si>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</si>
  <si>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</si>
  <si>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</si>
  <si>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</si>
  <si>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</si>
  <si>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</si>
  <si>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</si>
  <si>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</si>
  <si>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</si>
  <si>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</si>
  <si>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</si>
  <si>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</si>
  <si>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</si>
  <si>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</si>
  <si>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</si>
  <si>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</si>
  <si>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</si>
  <si>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</si>
  <si>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</si>
  <si>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</si>
  <si>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</si>
  <si>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</si>
  <si>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</si>
  <si>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</si>
  <si>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</si>
  <si>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</si>
  <si>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</si>
  <si>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</si>
  <si>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</si>
  <si>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</si>
  <si>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</si>
  <si>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</si>
  <si>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</si>
  <si>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</si>
  <si>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</si>
  <si>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</si>
  <si>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</si>
  <si>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</si>
  <si>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</si>
  <si>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</si>
  <si>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</si>
  <si>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</si>
  <si>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</si>
  <si>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</si>
  <si>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</si>
  <si>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</si>
  <si>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</si>
  <si>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</si>
  <si>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</si>
  <si>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</si>
  <si>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</si>
  <si>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</si>
  <si>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</si>
  <si>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</si>
  <si>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</si>
  <si>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</si>
  <si>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</si>
  <si>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</si>
  <si>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</si>
  <si>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</si>
  <si>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</si>
  <si>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</si>
  <si>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</si>
  <si>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</si>
  <si>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</si>
  <si>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</si>
  <si>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</si>
  <si>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</si>
  <si>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</si>
  <si>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</si>
  <si>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</si>
  <si>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</si>
  <si>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</si>
  <si>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</si>
  <si>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</si>
  <si>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</si>
  <si>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</si>
  <si>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</si>
  <si>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</si>
  <si>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</si>
  <si>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</si>
  <si>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</si>
  <si>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</si>
  <si>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</si>
  <si>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</si>
  <si>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</si>
  <si>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</si>
  <si>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</si>
  <si>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</si>
  <si>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</si>
  <si>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</si>
  <si>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</si>
  <si>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</si>
  <si>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</si>
  <si>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</si>
  <si>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</si>
  <si>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</si>
  <si>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</si>
  <si>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</si>
  <si>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</si>
  <si>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</si>
  <si>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</si>
  <si>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</si>
  <si>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</si>
  <si>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</si>
  <si>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</si>
  <si>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</si>
  <si>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</si>
  <si>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</si>
  <si>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</si>
  <si>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</si>
  <si>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</si>
  <si>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</si>
  <si>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</si>
  <si>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</si>
  <si>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</si>
  <si>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</si>
  <si>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</si>
  <si>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</si>
  <si>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</si>
  <si>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</si>
  <si>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</si>
  <si>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</si>
  <si>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</si>
  <si>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</si>
  <si>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</si>
  <si>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</si>
  <si>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</si>
  <si>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</si>
  <si>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</si>
  <si>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</si>
  <si>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</si>
  <si>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</si>
  <si>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</si>
  <si>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</si>
  <si>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</si>
  <si>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</si>
  <si>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</si>
  <si>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</si>
  <si>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</si>
  <si>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</si>
  <si>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</si>
  <si>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</si>
  <si>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</si>
  <si>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</si>
  <si>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</si>
  <si>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</si>
  <si>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</si>
  <si>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</si>
  <si>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</si>
  <si>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</si>
  <si>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</si>
  <si>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</si>
  <si>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</si>
  <si>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</si>
  <si>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</si>
  <si>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</si>
  <si>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</si>
  <si>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</si>
  <si>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</si>
  <si>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</si>
  <si>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</si>
  <si>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</si>
  <si>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</si>
  <si>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</si>
  <si>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</si>
  <si>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</si>
  <si>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</si>
  <si>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</si>
  <si>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</si>
  <si>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</si>
  <si>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</si>
  <si>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</si>
  <si>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</si>
  <si>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</si>
  <si>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</si>
  <si>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</si>
  <si>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</si>
  <si>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</si>
  <si>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</si>
  <si>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</si>
  <si>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</si>
  <si>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</si>
  <si>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</si>
  <si>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</si>
  <si>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</si>
  <si>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</si>
  <si>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</si>
  <si>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</si>
  <si>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</si>
  <si>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</si>
  <si>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</si>
  <si>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</si>
  <si>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</si>
  <si>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</si>
  <si>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</si>
  <si>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</si>
  <si>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</si>
  <si>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</si>
  <si>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</si>
  <si>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</si>
  <si>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</si>
  <si>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</si>
  <si>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</si>
  <si>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</si>
  <si>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</si>
  <si>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</si>
  <si>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</si>
  <si>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</si>
  <si>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</si>
  <si>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</si>
  <si>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</si>
  <si>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</si>
  <si>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</si>
  <si>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</si>
  <si>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</si>
  <si>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</si>
  <si>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</si>
  <si>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</si>
  <si>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</si>
  <si>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</si>
  <si>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</si>
  <si>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</si>
  <si>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</si>
  <si>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</si>
  <si>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</si>
  <si>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</si>
  <si>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</si>
  <si>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</si>
  <si>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</si>
  <si>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</si>
  <si>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</si>
  <si>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</si>
  <si>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</si>
  <si>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</si>
  <si>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</si>
  <si>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</si>
  <si>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</si>
  <si>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</si>
  <si>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</si>
  <si>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</si>
  <si>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</si>
  <si>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</si>
  <si>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</si>
  <si>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</si>
  <si>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</si>
  <si>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</si>
  <si>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</si>
  <si>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</si>
  <si>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</si>
  <si>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</si>
  <si>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</si>
  <si>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</si>
  <si>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</si>
  <si>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</si>
  <si>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</si>
  <si>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</si>
  <si>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</si>
  <si>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</si>
  <si>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</si>
  <si>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</si>
  <si>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</si>
  <si>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</si>
  <si>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</si>
  <si>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</si>
  <si>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</si>
  <si>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</si>
  <si>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</si>
  <si>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</si>
  <si>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</si>
  <si>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</si>
  <si>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</si>
  <si>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</si>
  <si>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</si>
  <si>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</si>
  <si>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</si>
  <si>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</si>
  <si>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</si>
  <si>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</si>
  <si>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</si>
  <si>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</si>
  <si>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</si>
  <si>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</si>
  <si>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</si>
  <si>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</si>
  <si>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</si>
  <si>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</si>
  <si>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</si>
  <si>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</si>
  <si>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</si>
  <si>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</si>
  <si>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</si>
  <si>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</si>
  <si>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</si>
  <si>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</si>
  <si>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</si>
  <si>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</si>
  <si>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</si>
  <si>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</si>
  <si>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</si>
  <si>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</si>
  <si>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</si>
  <si>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</si>
  <si>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</si>
  <si>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</si>
  <si>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</si>
  <si>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</si>
  <si>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</si>
  <si>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</si>
  <si>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</si>
  <si>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</si>
  <si>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</si>
  <si>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</si>
  <si>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</si>
  <si>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</si>
  <si>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</si>
  <si>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</si>
  <si>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</si>
  <si>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</si>
  <si>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</si>
  <si>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</si>
  <si>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</si>
  <si>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</si>
  <si>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</si>
  <si>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</si>
  <si>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</si>
  <si>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</si>
  <si>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</si>
  <si>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</si>
  <si>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</si>
  <si>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</si>
  <si>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</si>
  <si>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</si>
  <si>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</si>
  <si>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</si>
  <si>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</si>
  <si>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</si>
  <si>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</si>
  <si>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</si>
  <si>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</si>
  <si>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</si>
  <si>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</si>
  <si>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</si>
  <si>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</si>
  <si>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</si>
  <si>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</si>
  <si>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</si>
  <si>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</si>
  <si>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</si>
  <si>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</si>
  <si>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</si>
  <si>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</si>
  <si>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</si>
  <si>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</si>
  <si>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</si>
  <si>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</si>
  <si>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</si>
  <si>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</si>
  <si>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</si>
  <si>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</si>
  <si>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</si>
  <si>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</si>
  <si>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</si>
  <si>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</si>
  <si>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</si>
  <si>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</si>
  <si>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</si>
  <si>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</si>
  <si>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</si>
  <si>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</si>
  <si>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</si>
  <si>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</si>
  <si>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</si>
  <si>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</si>
  <si>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</si>
  <si>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</si>
  <si>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</si>
  <si>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</si>
  <si>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</si>
  <si>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</si>
  <si>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</si>
  <si>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</si>
  <si>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</si>
  <si>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</si>
  <si>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</si>
  <si>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</si>
  <si>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</si>
  <si>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</si>
  <si>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</si>
  <si>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</si>
  <si>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</si>
  <si>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</si>
  <si>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</si>
  <si>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</si>
  <si>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</si>
  <si>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</si>
  <si>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</si>
  <si>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</si>
  <si>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</si>
  <si>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</si>
  <si>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</si>
  <si>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</si>
  <si>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</si>
  <si>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</si>
  <si>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</si>
  <si>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</si>
  <si>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</si>
  <si>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</si>
  <si>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</si>
  <si>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</si>
  <si>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</si>
  <si>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</si>
  <si>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</si>
  <si>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</si>
  <si>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</si>
  <si>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</si>
  <si>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</si>
  <si>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</si>
  <si>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</si>
  <si>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</si>
  <si>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</si>
  <si>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</si>
  <si>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</si>
  <si>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</si>
  <si>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</si>
  <si>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</si>
  <si>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</si>
  <si>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</si>
  <si>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</si>
  <si>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</si>
  <si>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</si>
  <si>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</si>
  <si>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</si>
  <si>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</si>
  <si>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</si>
  <si>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</si>
  <si>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</si>
  <si>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</si>
  <si>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</si>
  <si>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</si>
  <si>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</si>
  <si>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</si>
  <si>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</si>
  <si>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</si>
  <si>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</si>
  <si>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</si>
  <si>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</si>
  <si>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</si>
  <si>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</si>
  <si>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</si>
  <si>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</si>
  <si>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</si>
  <si>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</si>
  <si>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</si>
  <si>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</si>
  <si>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</si>
  <si>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</si>
  <si>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</si>
  <si>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</si>
  <si>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</si>
  <si>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</si>
  <si>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</si>
  <si>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</si>
  <si>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</si>
  <si>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</si>
  <si>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</si>
  <si>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</si>
  <si>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</si>
  <si>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</si>
  <si>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</si>
  <si>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</si>
  <si>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</si>
  <si>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</si>
  <si>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</si>
  <si>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</si>
  <si>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</si>
  <si>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</si>
  <si>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</si>
  <si>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</si>
  <si>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</si>
  <si>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</si>
  <si>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</si>
  <si>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</si>
  <si>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</si>
  <si>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</si>
  <si>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</si>
  <si>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</si>
  <si>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</si>
  <si>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</si>
  <si>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</si>
  <si>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</si>
  <si>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</si>
  <si>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</si>
  <si>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</si>
  <si>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</si>
  <si>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</si>
  <si>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</si>
  <si>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</si>
  <si>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</si>
  <si>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</si>
  <si>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</si>
  <si>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</si>
  <si>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</si>
  <si>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</si>
  <si>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</si>
  <si>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</si>
  <si>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</si>
  <si>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</si>
  <si>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</si>
  <si>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</si>
  <si>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</si>
  <si>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</si>
  <si>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</si>
  <si>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</si>
  <si>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</si>
  <si>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</si>
  <si>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</si>
  <si>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</si>
  <si>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</si>
  <si>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</si>
  <si>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</si>
  <si>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</si>
  <si>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</si>
  <si>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</si>
  <si>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</si>
  <si>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</si>
  <si>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</si>
  <si>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</si>
  <si>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</si>
  <si>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</si>
  <si>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</si>
  <si>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</si>
  <si>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</si>
  <si>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</si>
  <si>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</si>
  <si>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</si>
  <si>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</si>
  <si>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</si>
  <si>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</si>
  <si>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</si>
  <si>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</si>
  <si>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</si>
  <si>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</si>
  <si>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</si>
  <si>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</si>
  <si>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</si>
  <si>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</si>
  <si>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</si>
  <si>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</si>
  <si>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</si>
  <si>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</si>
  <si>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</si>
  <si>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</si>
  <si>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</si>
  <si>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</si>
  <si>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</si>
  <si>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</si>
  <si>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</si>
  <si>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</si>
  <si>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</si>
  <si>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</si>
  <si>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</si>
  <si>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</si>
  <si>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</si>
  <si>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</si>
  <si>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</si>
  <si>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</si>
  <si>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</si>
  <si>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</si>
  <si>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</si>
  <si>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</si>
  <si>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</si>
  <si>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</si>
  <si>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</si>
  <si>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</si>
  <si>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</si>
  <si>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</si>
  <si>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</si>
  <si>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</si>
  <si>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</si>
  <si>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</si>
  <si>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</si>
  <si>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</si>
  <si>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</si>
  <si>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</si>
  <si>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</si>
  <si>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</si>
  <si>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</si>
  <si>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</si>
  <si>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</si>
  <si>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</si>
  <si>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</si>
  <si>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</si>
  <si>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</si>
  <si>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</si>
  <si>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</si>
  <si>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</si>
  <si>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</si>
  <si>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</si>
  <si>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</si>
  <si>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</si>
  <si>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</si>
  <si>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</si>
  <si>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</si>
  <si>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</si>
  <si>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</si>
  <si>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</si>
  <si>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</si>
  <si>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</si>
  <si>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</si>
  <si>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</si>
  <si>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</si>
  <si>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</si>
  <si>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</si>
  <si>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</si>
  <si>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</si>
  <si>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</si>
  <si>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</si>
  <si>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</si>
  <si>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</si>
  <si>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</si>
  <si>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</si>
  <si>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</si>
  <si>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</si>
  <si>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</si>
  <si>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</si>
  <si>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</si>
  <si>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</si>
  <si>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</si>
  <si>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</si>
  <si>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</si>
  <si>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</si>
  <si>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</si>
  <si>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</si>
  <si>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</si>
  <si>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</si>
  <si>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</si>
  <si>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</si>
  <si>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</si>
  <si>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</si>
  <si>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</si>
  <si>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</si>
  <si>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</si>
  <si>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</si>
  <si>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</si>
  <si>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</si>
  <si>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</si>
  <si>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</si>
  <si>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</si>
  <si>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</si>
  <si>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</si>
  <si>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</si>
  <si>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</si>
  <si>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</si>
  <si>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</si>
  <si>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</si>
  <si>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</si>
  <si>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</si>
  <si>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</si>
  <si>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</si>
  <si>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</si>
  <si>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</si>
  <si>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</si>
  <si>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</si>
  <si>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</si>
  <si>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</si>
  <si>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</si>
  <si>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</si>
  <si>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</si>
  <si>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</si>
  <si>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</si>
  <si>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</si>
  <si>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</si>
  <si>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</si>
  <si>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</si>
  <si>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</si>
  <si>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</si>
  <si>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</si>
  <si>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</si>
  <si>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</si>
  <si>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</si>
  <si>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</si>
  <si>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</si>
  <si>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</si>
  <si>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</si>
  <si>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</si>
  <si>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</si>
  <si>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</si>
  <si>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</si>
  <si>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</si>
  <si>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</si>
  <si>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</si>
  <si>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</si>
  <si>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</si>
  <si>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</si>
  <si>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</si>
  <si>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</si>
  <si>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</si>
  <si>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</si>
  <si>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</si>
  <si>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</si>
  <si>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</si>
  <si>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</si>
  <si>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</si>
  <si>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</si>
  <si>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</si>
  <si>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</si>
  <si>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</si>
  <si>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</si>
  <si>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</si>
  <si>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</si>
  <si>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</si>
  <si>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</si>
  <si>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</si>
  <si>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</si>
  <si>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</si>
  <si>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</si>
  <si>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</si>
  <si>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</si>
  <si>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</si>
  <si>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</si>
  <si>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</si>
  <si>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</si>
  <si>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</si>
  <si>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</si>
  <si>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</si>
  <si>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</si>
  <si>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</si>
  <si>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</si>
  <si>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</si>
  <si>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</si>
  <si>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</si>
  <si>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</si>
  <si>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</si>
  <si>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</si>
  <si>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</si>
  <si>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</si>
  <si>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</si>
  <si>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</si>
  <si>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</si>
  <si>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</si>
  <si>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</si>
  <si>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</si>
  <si>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</si>
  <si>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</si>
  <si>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</si>
  <si>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</si>
  <si>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</si>
  <si>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</si>
  <si>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</si>
  <si>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</si>
  <si>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</si>
  <si>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</si>
  <si>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</si>
  <si>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</si>
  <si>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</si>
  <si>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</si>
  <si>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</si>
  <si>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</si>
  <si>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</si>
  <si>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</si>
  <si>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</si>
  <si>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</si>
  <si>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</si>
  <si>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</si>
  <si>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</si>
  <si>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</si>
  <si>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</si>
  <si>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</si>
  <si>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</si>
  <si>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</si>
  <si>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</si>
  <si>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</si>
  <si>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</si>
  <si>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</si>
  <si>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</si>
  <si>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</si>
  <si>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</si>
  <si>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</si>
  <si>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</si>
  <si>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</si>
  <si>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</si>
  <si>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</si>
  <si>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</si>
  <si>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</si>
  <si>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</si>
  <si>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</si>
  <si>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</si>
  <si>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</si>
  <si>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</si>
  <si>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</si>
  <si>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</si>
  <si>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</si>
  <si>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</si>
  <si>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</si>
  <si>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</si>
  <si>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</si>
  <si>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</si>
  <si>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</si>
  <si>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</si>
  <si>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</si>
  <si>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</si>
  <si>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</si>
  <si>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</si>
  <si>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</si>
  <si>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</si>
  <si>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</si>
  <si>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</si>
  <si>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</si>
  <si>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</si>
  <si>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</si>
  <si>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</si>
  <si>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</si>
  <si>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</si>
  <si>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</si>
  <si>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</si>
  <si>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</si>
  <si>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</si>
  <si>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</si>
  <si>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</si>
  <si>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</si>
  <si>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</si>
  <si>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</si>
  <si>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</si>
  <si>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</si>
  <si>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</si>
  <si>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</si>
  <si>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</si>
  <si>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</si>
  <si>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</si>
  <si>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</si>
  <si>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</si>
  <si>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</si>
  <si>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</si>
  <si>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</si>
  <si>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</si>
  <si>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</si>
  <si>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</si>
  <si>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</si>
  <si>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</si>
  <si>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</si>
  <si>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</si>
  <si>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</si>
  <si>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</si>
  <si>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</si>
  <si>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</si>
  <si>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</si>
  <si>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</si>
  <si>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</si>
  <si>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</si>
  <si>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</si>
  <si>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</si>
  <si>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</si>
  <si>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</si>
  <si>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</si>
  <si>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</si>
  <si>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</si>
  <si>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</si>
  <si>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</si>
  <si>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</si>
  <si>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</si>
  <si>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</si>
  <si>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</si>
  <si>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</si>
  <si>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</si>
  <si>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</si>
  <si>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</si>
  <si>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</si>
  <si>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</si>
  <si>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</si>
  <si>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</si>
  <si>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</si>
  <si>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</si>
  <si>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</si>
  <si>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</si>
  <si>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</si>
  <si>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</si>
  <si>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</si>
  <si>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</si>
  <si>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</si>
  <si>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</si>
  <si>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</si>
  <si>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</si>
  <si>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</si>
  <si>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</si>
  <si>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</si>
  <si>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</si>
  <si>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</si>
  <si>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</si>
  <si>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</si>
  <si>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</si>
  <si>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</si>
  <si>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</si>
  <si>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</si>
  <si>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</si>
  <si>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</si>
  <si>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</si>
  <si>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</si>
  <si>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</si>
  <si>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</si>
  <si>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</si>
  <si>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</si>
  <si>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</si>
  <si>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</si>
  <si>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</si>
  <si>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</si>
  <si>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</si>
  <si>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</si>
  <si>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</si>
  <si>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</si>
  <si>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</si>
  <si>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</si>
  <si>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</si>
  <si>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</si>
  <si>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</si>
  <si>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</si>
  <si>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</si>
  <si>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</si>
  <si>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</si>
  <si>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</si>
  <si>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</si>
  <si>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</si>
  <si>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</si>
  <si>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</si>
  <si>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</si>
  <si>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</si>
  <si>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</si>
  <si>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</si>
  <si>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</si>
  <si>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</si>
  <si>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</si>
  <si>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</si>
  <si>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</si>
  <si>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</si>
  <si>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</si>
  <si>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</si>
  <si>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</si>
  <si>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</si>
  <si>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</si>
  <si>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</si>
  <si>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</si>
  <si>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</si>
  <si>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</si>
  <si>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</si>
  <si>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</si>
  <si>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</si>
  <si>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</si>
  <si>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</si>
  <si>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</si>
  <si>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</si>
  <si>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</si>
  <si>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</si>
  <si>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</si>
  <si>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</si>
  <si>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</si>
  <si>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</si>
  <si>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</si>
  <si>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</si>
  <si>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</si>
  <si>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</si>
  <si>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</si>
  <si>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</si>
  <si>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</si>
  <si>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</si>
  <si>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</si>
  <si>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</si>
  <si>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</si>
  <si>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</si>
  <si>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</si>
  <si>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</si>
  <si>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</si>
  <si>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</si>
  <si>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</si>
  <si>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</si>
  <si>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</si>
  <si>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</si>
  <si>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</si>
  <si>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</si>
  <si>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</si>
  <si>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</si>
  <si>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</si>
  <si>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</si>
  <si>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</si>
  <si>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</si>
  <si>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</si>
  <si>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</si>
  <si>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</si>
  <si>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</si>
  <si>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</si>
  <si>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</si>
  <si>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</si>
  <si>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</si>
  <si>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</si>
  <si>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</si>
  <si>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</si>
  <si>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</si>
  <si>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</si>
  <si>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</si>
  <si>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</si>
  <si>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</si>
  <si>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</si>
  <si>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</si>
  <si>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</si>
  <si>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</si>
  <si>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</si>
  <si>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</si>
  <si>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</si>
  <si>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</si>
  <si>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</si>
  <si>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</si>
  <si>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</si>
  <si>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</si>
  <si>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</si>
  <si>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</si>
  <si>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</si>
  <si>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</si>
  <si>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</si>
  <si>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</si>
  <si>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</si>
  <si>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</si>
  <si>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</si>
  <si>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</si>
  <si>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</si>
  <si>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</si>
  <si>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</si>
  <si>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</si>
  <si>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</si>
  <si>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</si>
  <si>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</si>
  <si>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</si>
  <si>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</si>
  <si>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</si>
  <si>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</si>
  <si>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</si>
  <si>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</si>
  <si>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</si>
  <si>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</si>
  <si>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</si>
  <si>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</si>
  <si>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</si>
  <si>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</si>
  <si>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</si>
  <si>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</si>
  <si>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</si>
  <si>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</si>
  <si>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</si>
  <si>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</si>
  <si>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</si>
  <si>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</si>
  <si>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</si>
  <si>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</si>
  <si>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</si>
  <si>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</si>
  <si>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</si>
  <si>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</si>
  <si>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</si>
  <si>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</si>
  <si>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</si>
  <si>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</si>
  <si>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</si>
  <si>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</si>
  <si>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</si>
  <si>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</si>
  <si>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</si>
  <si>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</si>
  <si>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</si>
  <si>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</si>
  <si>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</si>
  <si>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</si>
  <si>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</si>
  <si>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</si>
  <si>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</si>
  <si>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</si>
  <si>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</si>
  <si>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</si>
  <si>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</si>
  <si>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</si>
  <si>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</si>
  <si>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</si>
  <si>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</si>
  <si>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</si>
  <si>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</si>
  <si>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</si>
  <si>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</si>
  <si>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</si>
  <si>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</si>
  <si>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</si>
  <si>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</si>
  <si>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</si>
  <si>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</si>
  <si>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</si>
  <si>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</si>
  <si>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</si>
  <si>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</si>
  <si>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</si>
  <si>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</si>
  <si>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</si>
  <si>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</si>
  <si>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</si>
  <si>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</si>
  <si>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</si>
  <si>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</si>
  <si>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</si>
  <si>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</si>
  <si>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</si>
  <si>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</si>
  <si>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</si>
  <si>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</si>
  <si>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</si>
  <si>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</si>
  <si>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</si>
  <si>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</si>
  <si>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</si>
  <si>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</si>
  <si>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</si>
  <si>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</si>
  <si>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</si>
  <si>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</si>
  <si>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</si>
  <si>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</si>
  <si>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</si>
  <si>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</si>
  <si>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</si>
  <si>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</si>
  <si>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</si>
  <si>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</si>
  <si>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</si>
  <si>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</si>
  <si>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</si>
  <si>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</si>
  <si>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</si>
  <si>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</si>
  <si>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</si>
  <si>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</si>
  <si>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</si>
  <si>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</si>
  <si>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</si>
  <si>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</si>
  <si>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</si>
  <si>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</si>
  <si>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</si>
  <si>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</si>
  <si>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</si>
  <si>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</si>
  <si>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</si>
  <si>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</si>
  <si>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</si>
  <si>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</si>
  <si>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</si>
  <si>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</si>
  <si>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</si>
  <si>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</si>
  <si>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</si>
  <si>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</si>
  <si>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</si>
  <si>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</si>
  <si>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</si>
  <si>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</si>
  <si>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</si>
  <si>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</si>
  <si>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</si>
  <si>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</si>
  <si>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</si>
  <si>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</si>
  <si>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</si>
  <si>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</si>
  <si>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</si>
  <si>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</si>
  <si>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</si>
  <si>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</si>
  <si>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</si>
  <si>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</si>
  <si>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</si>
  <si>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</si>
  <si>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</si>
  <si>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</si>
  <si>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</si>
  <si>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</si>
  <si>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</si>
  <si>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</si>
  <si>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</si>
  <si>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</si>
  <si>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</si>
  <si>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</si>
  <si>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</si>
  <si>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</si>
  <si>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</si>
  <si>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</si>
  <si>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</si>
  <si>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</si>
  <si>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</si>
  <si>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</si>
  <si>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</si>
  <si>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</si>
  <si>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</si>
  <si>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</si>
  <si>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</si>
  <si>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</si>
  <si>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</si>
  <si>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</si>
  <si>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</si>
  <si>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</si>
  <si>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</si>
  <si>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</si>
  <si>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</si>
  <si>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</si>
  <si>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</si>
  <si>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</si>
  <si>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</si>
  <si>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</si>
  <si>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</si>
  <si>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</si>
  <si>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</si>
  <si>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</si>
  <si>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</si>
  <si>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</si>
  <si>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</si>
  <si>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</si>
  <si>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</si>
  <si>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</si>
  <si>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</si>
  <si>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</si>
  <si>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</si>
  <si>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</si>
  <si>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</si>
  <si>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</si>
  <si>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</si>
  <si>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</si>
  <si>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</si>
  <si>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</si>
  <si>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</si>
  <si>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</si>
  <si>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</si>
  <si>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</si>
  <si>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</si>
  <si>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</si>
  <si>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</si>
  <si>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</si>
  <si>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</si>
  <si>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</si>
  <si>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</si>
  <si>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</si>
  <si>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</si>
  <si>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</si>
  <si>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</si>
  <si>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</si>
  <si>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</si>
  <si>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</si>
  <si>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</si>
  <si>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</si>
  <si>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</si>
  <si>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</si>
  <si>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</si>
  <si>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</si>
  <si>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</si>
  <si>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</si>
  <si>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</si>
  <si>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</si>
  <si>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</si>
  <si>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</si>
  <si>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</si>
  <si>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</si>
  <si>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</si>
  <si>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</si>
  <si>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</si>
  <si>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</si>
  <si>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</si>
  <si>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</si>
  <si>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</si>
  <si>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</si>
  <si>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</si>
  <si>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</si>
  <si>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</si>
  <si>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</si>
  <si>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</si>
  <si>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</si>
  <si>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</si>
  <si>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</si>
  <si>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</si>
  <si>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</si>
  <si>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</si>
  <si>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</si>
  <si>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</si>
  <si>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</si>
  <si>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</si>
  <si>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</si>
  <si>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</si>
  <si>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</si>
  <si>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</si>
  <si>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</si>
  <si>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</si>
  <si>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</si>
  <si>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</si>
  <si>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</si>
  <si>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</si>
  <si>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</si>
  <si>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</si>
  <si>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</si>
  <si>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</si>
  <si>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</si>
  <si>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</si>
  <si>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</si>
  <si>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</si>
  <si>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</si>
  <si>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</si>
  <si>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</si>
  <si>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</si>
  <si>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</si>
  <si>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</si>
  <si>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</si>
  <si>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</si>
  <si>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</si>
  <si>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</si>
  <si>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</si>
  <si>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</si>
  <si>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</si>
  <si>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</si>
  <si>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</si>
  <si>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</si>
  <si>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</si>
  <si>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</si>
  <si>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</si>
  <si>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</si>
  <si>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</si>
  <si>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</si>
  <si>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</si>
  <si>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</si>
  <si>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</si>
  <si>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</si>
  <si>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</si>
  <si>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</si>
  <si>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</si>
  <si>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</si>
  <si>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</si>
  <si>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</si>
  <si>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</si>
  <si>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</si>
  <si>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</si>
  <si>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</si>
  <si>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</si>
  <si>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</si>
  <si>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</si>
  <si>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</si>
  <si>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</si>
  <si>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</si>
  <si>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</si>
  <si>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</si>
  <si>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</si>
  <si>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</si>
  <si>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</si>
  <si>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</si>
  <si>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</si>
  <si>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</si>
  <si>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</si>
  <si>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</si>
  <si>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</si>
  <si>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</si>
  <si>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</si>
  <si>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</si>
  <si>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</si>
  <si>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</si>
  <si>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</si>
  <si>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</si>
  <si>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</si>
  <si>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</si>
  <si>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</si>
  <si>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</si>
  <si>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</si>
  <si>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</si>
  <si>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</si>
  <si>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</si>
  <si>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</si>
  <si>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</si>
  <si>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</si>
  <si>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</si>
  <si>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</si>
  <si>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</si>
  <si>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</si>
  <si>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</si>
  <si>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</si>
  <si>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</si>
  <si>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</si>
  <si>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</si>
  <si>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</si>
  <si>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</si>
  <si>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</si>
  <si>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</si>
  <si>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</si>
  <si>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</si>
  <si>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</si>
  <si>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</si>
  <si>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</si>
  <si>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</si>
  <si>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</si>
  <si>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</si>
  <si>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</si>
  <si>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</si>
  <si>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</si>
  <si>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</si>
  <si>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</si>
  <si>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</si>
  <si>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</si>
  <si>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</si>
  <si>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</si>
  <si>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</si>
  <si>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</si>
  <si>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</si>
  <si>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</si>
  <si>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</si>
  <si>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</si>
  <si>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</si>
  <si>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</si>
  <si>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</si>
  <si>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</si>
  <si>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</si>
  <si>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</si>
  <si>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</si>
  <si>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</si>
  <si>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</si>
  <si>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</si>
  <si>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</si>
  <si>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</si>
  <si>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</si>
  <si>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</si>
  <si>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</si>
  <si>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</si>
  <si>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</si>
  <si>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</si>
  <si>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</si>
  <si>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</si>
  <si>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</si>
  <si>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</si>
  <si>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</si>
  <si>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</si>
  <si>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</si>
  <si>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</si>
  <si>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</si>
  <si>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</si>
  <si>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</si>
  <si>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</si>
  <si>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</si>
  <si>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</si>
  <si>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</si>
  <si>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</si>
  <si>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</si>
  <si>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</si>
  <si>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</si>
  <si>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</si>
  <si>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</si>
  <si>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</si>
  <si>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</si>
  <si>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</si>
  <si>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</si>
  <si>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</si>
  <si>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</si>
  <si>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</si>
  <si>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</si>
  <si>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</si>
  <si>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</si>
  <si>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</si>
  <si>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</si>
  <si>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</si>
  <si>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</si>
  <si>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</si>
  <si>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</si>
  <si>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</si>
  <si>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</si>
  <si>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</si>
  <si>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</si>
  <si>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</si>
  <si>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</si>
  <si>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</si>
  <si>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</si>
  <si>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</si>
  <si>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</si>
  <si>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</si>
  <si>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</si>
  <si>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</si>
  <si>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</si>
  <si>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</si>
  <si>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</si>
  <si>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</si>
  <si>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</si>
  <si>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</si>
  <si>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</si>
  <si>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</si>
  <si>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</si>
  <si>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</si>
  <si>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</si>
  <si>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</si>
  <si>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</si>
  <si>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</si>
  <si>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</si>
  <si>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</si>
  <si>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</si>
  <si>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</si>
  <si>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</si>
  <si>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</si>
  <si>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</si>
  <si>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</si>
  <si>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</si>
  <si>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</si>
  <si>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</si>
  <si>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</si>
  <si>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</si>
  <si>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</si>
  <si>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</si>
  <si>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</si>
  <si>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</si>
  <si>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</si>
  <si>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</si>
  <si>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</si>
  <si>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</si>
  <si>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</si>
  <si>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</si>
  <si>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</si>
  <si>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</si>
  <si>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</si>
  <si>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</si>
  <si>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</si>
  <si>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</si>
  <si>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</si>
  <si>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</si>
  <si>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</si>
  <si>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</si>
  <si>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</si>
  <si>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</si>
  <si>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</si>
  <si>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</si>
  <si>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</si>
  <si>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</si>
  <si>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</si>
  <si>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</si>
  <si>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</si>
  <si>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</si>
  <si>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</si>
  <si>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</si>
  <si>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</si>
  <si>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</si>
  <si>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</si>
  <si>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</si>
  <si>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</si>
  <si>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</si>
  <si>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</si>
  <si>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</si>
  <si>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</si>
  <si>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</si>
  <si>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</si>
  <si>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</si>
  <si>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</si>
  <si>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</si>
  <si>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</si>
  <si>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</si>
  <si>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</si>
  <si>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</si>
  <si>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</si>
  <si>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</si>
  <si>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</si>
  <si>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</si>
  <si>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</si>
  <si>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</si>
  <si>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</si>
  <si>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</si>
  <si>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</si>
  <si>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</si>
  <si>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</si>
  <si>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</si>
  <si>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</si>
  <si>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</si>
  <si>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</si>
  <si>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</si>
  <si>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</si>
  <si>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</si>
  <si>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</si>
  <si>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</si>
  <si>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</si>
  <si>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</si>
  <si>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</si>
  <si>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</si>
  <si>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</si>
  <si>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</si>
  <si>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</si>
  <si>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</si>
  <si>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</si>
  <si>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</si>
  <si>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</si>
  <si>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</si>
  <si>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</si>
  <si>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</si>
  <si>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</si>
  <si>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</si>
  <si>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</si>
  <si>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</si>
  <si>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</si>
  <si>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</si>
  <si>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</si>
  <si>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</si>
  <si>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</si>
  <si>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</si>
  <si>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</si>
  <si>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</si>
  <si>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</si>
  <si>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</si>
  <si>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</si>
  <si>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</si>
  <si>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</si>
  <si>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</si>
  <si>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</si>
  <si>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</si>
  <si>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</si>
  <si>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</si>
  <si>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</si>
  <si>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</si>
  <si>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</si>
  <si>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</si>
  <si>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</si>
  <si>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</si>
  <si>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</si>
  <si>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</si>
  <si>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</si>
  <si>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</si>
  <si>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</si>
  <si>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</si>
  <si>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</si>
  <si>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</si>
  <si>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</si>
  <si>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</si>
  <si>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</si>
  <si>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</si>
  <si>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</si>
  <si>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</si>
  <si>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</si>
  <si>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</si>
  <si>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</si>
  <si>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</si>
  <si>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</si>
  <si>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</si>
  <si>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</si>
  <si>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</si>
  <si>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</si>
  <si>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</si>
  <si>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</si>
  <si>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</si>
  <si>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</si>
  <si>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</si>
  <si>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</si>
  <si>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</si>
  <si>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</si>
  <si>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</si>
  <si>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</si>
  <si>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</si>
  <si>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</si>
  <si>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</si>
  <si>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</si>
  <si>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</si>
  <si>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</si>
  <si>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</si>
  <si>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</si>
  <si>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</si>
  <si>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</si>
  <si>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</si>
  <si>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</si>
  <si>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</si>
  <si>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</si>
  <si>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</si>
  <si>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</si>
  <si>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</si>
  <si>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</si>
  <si>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</si>
  <si>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</si>
  <si>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</si>
  <si>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</si>
  <si>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</si>
  <si>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</si>
  <si>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</si>
  <si>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</si>
  <si>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</si>
  <si>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</si>
  <si>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</si>
  <si>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</si>
  <si>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</si>
  <si>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</si>
  <si>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</si>
  <si>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</si>
  <si>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</si>
  <si>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</si>
  <si>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</si>
  <si>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</si>
  <si>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</si>
  <si>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</si>
  <si>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</si>
  <si>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</si>
  <si>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</si>
  <si>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</si>
  <si>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</si>
  <si>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</si>
  <si>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</si>
  <si>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</si>
  <si>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</si>
  <si>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</si>
  <si>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</si>
  <si>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</si>
  <si>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</si>
  <si>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</si>
  <si>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</si>
  <si>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</si>
  <si>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</si>
  <si>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</si>
  <si>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</si>
  <si>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</si>
  <si>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</si>
  <si>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</si>
  <si>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</si>
  <si>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</si>
  <si>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</si>
  <si>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</si>
  <si>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</si>
  <si>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</si>
  <si>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</si>
  <si>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</si>
  <si>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</si>
  <si>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</si>
  <si>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</si>
  <si>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</si>
  <si>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</si>
  <si>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</si>
  <si>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</si>
  <si>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</si>
  <si>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</si>
  <si>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</si>
  <si>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</si>
  <si>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</si>
  <si>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</si>
  <si>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</si>
  <si>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</si>
  <si>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</si>
  <si>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</si>
  <si>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</si>
  <si>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</si>
  <si>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</si>
  <si>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</si>
  <si>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</si>
  <si>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</si>
  <si>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</si>
  <si>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</si>
  <si>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</si>
  <si>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</si>
  <si>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</si>
  <si>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</si>
  <si>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</si>
  <si>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</si>
  <si>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</si>
  <si>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</si>
  <si>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</si>
  <si>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</si>
  <si>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</si>
  <si>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</si>
  <si>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</si>
  <si>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</si>
  <si>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</si>
  <si>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</si>
  <si>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</si>
  <si>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</si>
  <si>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</si>
  <si>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</si>
  <si>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</si>
  <si>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</si>
  <si>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</si>
  <si>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</si>
  <si>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</si>
  <si>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</si>
  <si>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</si>
  <si>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</si>
  <si>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</si>
  <si>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</si>
  <si>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</si>
  <si>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</si>
  <si>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</si>
  <si>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</si>
  <si>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</si>
  <si>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</si>
  <si>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</si>
  <si>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</si>
  <si>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</si>
  <si>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</si>
  <si>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</si>
  <si>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</si>
  <si>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</si>
  <si>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</si>
  <si>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</si>
  <si>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</si>
  <si>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</si>
  <si>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</si>
  <si>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</si>
  <si>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</si>
  <si>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</si>
  <si>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</si>
  <si>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</si>
  <si>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</si>
  <si>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</si>
  <si>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</si>
  <si>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</si>
  <si>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</si>
  <si>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</si>
  <si>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</si>
  <si>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</si>
  <si>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</si>
  <si>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</si>
  <si>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</si>
  <si>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</si>
  <si>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</si>
  <si>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</si>
  <si>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</si>
  <si>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</si>
  <si>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</si>
  <si>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</si>
  <si>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</si>
  <si>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</si>
  <si>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</si>
  <si>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</si>
  <si>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</si>
  <si>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</si>
  <si>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</si>
  <si>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</si>
  <si>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</si>
  <si>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</si>
  <si>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</si>
  <si>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</si>
  <si>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</si>
  <si>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</si>
  <si>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</si>
  <si>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</si>
  <si>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</si>
  <si>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</si>
  <si>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</si>
  <si>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</si>
  <si>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</si>
  <si>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</si>
  <si>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</si>
  <si>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</si>
  <si>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</si>
  <si>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</si>
  <si>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</si>
  <si>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</si>
  <si>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</si>
  <si>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</si>
  <si>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</si>
  <si>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</si>
  <si>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</si>
  <si>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</si>
  <si>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</si>
  <si>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</si>
  <si>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</si>
  <si>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</si>
  <si>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</si>
  <si>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</si>
  <si>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</si>
  <si>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</si>
  <si>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</si>
  <si>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</si>
  <si>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</si>
  <si>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</si>
  <si>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</si>
  <si>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</si>
  <si>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</si>
  <si>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</si>
  <si>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</si>
  <si>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</si>
  <si>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</si>
  <si>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</si>
  <si>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</si>
  <si>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</si>
  <si>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</si>
  <si>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</si>
  <si>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</si>
  <si>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</si>
  <si>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</si>
  <si>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</si>
  <si>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</si>
  <si>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</si>
  <si>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</si>
  <si>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</si>
  <si>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</si>
  <si>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</si>
  <si>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</si>
  <si>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</si>
  <si>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</si>
  <si>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</si>
  <si>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</si>
  <si>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</si>
  <si>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</si>
  <si>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</si>
  <si>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</si>
  <si>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</si>
  <si>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</si>
  <si>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</si>
  <si>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</si>
  <si>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</si>
  <si>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</si>
  <si>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</si>
  <si>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</si>
  <si>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</si>
  <si>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</si>
  <si>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</si>
  <si>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</si>
  <si>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</si>
  <si>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</si>
  <si>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</si>
  <si>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</si>
  <si>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</si>
  <si>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</si>
  <si>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</si>
  <si>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</si>
  <si>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</si>
  <si>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</si>
  <si>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</si>
  <si>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</si>
  <si>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</si>
  <si>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</si>
  <si>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</si>
  <si>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</si>
  <si>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</si>
  <si>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</si>
  <si>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</si>
  <si>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</si>
  <si>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</si>
  <si>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</si>
  <si>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</si>
  <si>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</si>
  <si>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</si>
  <si>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</si>
  <si>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</si>
  <si>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</si>
  <si>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</si>
  <si>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</si>
  <si>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</si>
  <si>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</si>
  <si>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</si>
  <si>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</si>
  <si>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</si>
  <si>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</si>
  <si>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</si>
  <si>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</si>
  <si>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</si>
  <si>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</si>
  <si>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</si>
  <si>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</si>
  <si>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</si>
  <si>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</si>
  <si>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</si>
  <si>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</si>
  <si>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</si>
  <si>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</si>
  <si>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</si>
  <si>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</si>
  <si>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</si>
  <si>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</si>
  <si>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</si>
  <si>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</si>
  <si>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</si>
  <si>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</si>
  <si>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</si>
  <si>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</si>
  <si>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</si>
  <si>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</si>
  <si>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</si>
  <si>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</si>
  <si>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</si>
  <si>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</si>
  <si>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</si>
  <si>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</si>
  <si>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</si>
  <si>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</si>
  <si>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</si>
  <si>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</si>
  <si>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</si>
  <si>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</si>
  <si>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</si>
  <si>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</si>
  <si>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</si>
  <si>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</si>
  <si>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</si>
  <si>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</si>
  <si>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</si>
  <si>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</si>
  <si>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</si>
  <si>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</si>
  <si>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</si>
  <si>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</si>
  <si>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</si>
  <si>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</si>
  <si>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</si>
  <si>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</si>
  <si>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</si>
  <si>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</si>
  <si>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</si>
  <si>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</si>
  <si>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</si>
  <si>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</si>
  <si>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</si>
  <si>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</si>
  <si>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</si>
  <si>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</si>
  <si>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</si>
  <si>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</si>
  <si>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</si>
  <si>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</si>
  <si>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</si>
  <si>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</si>
  <si>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</si>
  <si>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</si>
  <si>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</si>
  <si>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</si>
  <si>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</si>
  <si>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</si>
  <si>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</si>
  <si>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</si>
  <si>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</si>
  <si>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</si>
  <si>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</si>
  <si>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</si>
  <si>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</si>
  <si>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</si>
  <si>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</si>
  <si>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</si>
  <si>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</si>
  <si>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</si>
  <si>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</si>
  <si>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</si>
  <si>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</si>
  <si>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</si>
  <si>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</si>
  <si>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</si>
  <si>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</si>
  <si>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</si>
  <si>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</si>
  <si>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</si>
  <si>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</si>
  <si>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</si>
  <si>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</si>
  <si>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</si>
  <si>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</si>
  <si>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</si>
  <si>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</si>
  <si>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</si>
  <si>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</si>
  <si>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</si>
  <si>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</si>
  <si>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</si>
  <si>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</si>
  <si>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</si>
  <si>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</si>
  <si>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</si>
  <si>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</si>
  <si>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</si>
  <si>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</si>
  <si>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</si>
  <si>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</si>
  <si>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</si>
  <si>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</si>
  <si>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</si>
  <si>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</si>
  <si>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</si>
  <si>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</si>
  <si>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</si>
  <si>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</si>
  <si>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</si>
  <si>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</si>
  <si>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</si>
  <si>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</si>
  <si>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</si>
  <si>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</si>
  <si>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</si>
  <si>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</si>
  <si>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</si>
  <si>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</si>
  <si>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</si>
  <si>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</si>
  <si>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</si>
  <si>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</si>
  <si>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</si>
  <si>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</si>
  <si>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</si>
  <si>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</si>
  <si>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</si>
  <si>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</si>
  <si>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</si>
  <si>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</si>
  <si>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</si>
  <si>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</si>
  <si>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</si>
  <si>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</si>
  <si>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</si>
  <si>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</si>
  <si>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</si>
  <si>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</si>
  <si>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</si>
  <si>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</si>
  <si>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</si>
  <si>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</si>
  <si>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</si>
  <si>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</si>
  <si>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</si>
  <si>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</si>
  <si>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</si>
  <si>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</si>
  <si>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</si>
  <si>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</si>
  <si>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</si>
  <si>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</si>
  <si>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</si>
  <si>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</si>
  <si>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</si>
  <si>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</si>
  <si>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</si>
  <si>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</si>
  <si>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</si>
  <si>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</si>
  <si>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</si>
  <si>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</si>
  <si>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</si>
  <si>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</si>
  <si>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</si>
  <si>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</si>
  <si>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</si>
  <si>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</si>
  <si>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</si>
  <si>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</si>
  <si>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</si>
  <si>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</si>
  <si>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</si>
  <si>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</si>
  <si>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</si>
  <si>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</si>
  <si>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</si>
  <si>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</si>
  <si>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</si>
  <si>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</si>
  <si>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</si>
  <si>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</si>
  <si>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</si>
  <si>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</si>
  <si>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</si>
  <si>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</si>
  <si>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</si>
  <si>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</si>
  <si>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</si>
  <si>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</si>
  <si>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</si>
  <si>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</si>
  <si>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</si>
  <si>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</si>
  <si>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</si>
  <si>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</si>
  <si>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</si>
  <si>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</si>
  <si>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</si>
  <si>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</si>
  <si>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</si>
  <si>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</si>
  <si>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</si>
  <si>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</si>
  <si>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</si>
  <si>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</si>
  <si>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</si>
  <si>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</si>
  <si>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</si>
  <si>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</si>
  <si>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</si>
  <si>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</si>
  <si>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</si>
  <si>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</si>
  <si>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</si>
  <si>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</si>
  <si>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</si>
  <si>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</si>
  <si>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</si>
  <si>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</si>
  <si>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</si>
  <si>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</si>
  <si>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</si>
  <si>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</si>
  <si>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</si>
  <si>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</si>
  <si>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</si>
  <si>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</si>
  <si>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</si>
  <si>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</si>
  <si>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</si>
  <si>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</si>
  <si>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</si>
  <si>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</si>
  <si>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</si>
  <si>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</si>
  <si>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</si>
  <si>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</si>
  <si>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</si>
  <si>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</si>
  <si>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</si>
  <si>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</si>
  <si>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</si>
  <si>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</si>
  <si>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</si>
  <si>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</si>
  <si>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</si>
  <si>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</si>
  <si>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</si>
  <si>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</si>
  <si>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</si>
  <si>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</si>
  <si>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</si>
  <si>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</si>
  <si>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</si>
  <si>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</si>
  <si>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</si>
  <si>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</si>
  <si>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</si>
  <si>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</si>
  <si>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</si>
  <si>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</si>
  <si>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</si>
  <si>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</si>
  <si>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</si>
  <si>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</si>
  <si>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</si>
  <si>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</si>
  <si>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</si>
  <si>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</si>
  <si>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</si>
  <si>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</si>
  <si>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</si>
  <si>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</si>
  <si>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</si>
  <si>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</si>
  <si>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</si>
  <si>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</si>
  <si>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</si>
  <si>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</si>
  <si>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</si>
  <si>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</si>
  <si>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</si>
  <si>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</si>
  <si>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</si>
  <si>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</si>
  <si>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</si>
  <si>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</si>
  <si>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</si>
  <si>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</si>
  <si>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</si>
  <si>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</si>
  <si>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</si>
  <si>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</si>
  <si>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</si>
  <si>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</si>
  <si>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</si>
  <si>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</si>
  <si>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</si>
  <si>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</si>
  <si>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</si>
  <si>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</si>
  <si>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</si>
  <si>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</si>
  <si>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</si>
  <si>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</si>
  <si>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</si>
  <si>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</si>
  <si>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</si>
  <si>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</si>
  <si>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</si>
  <si>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</si>
  <si>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</si>
  <si>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</si>
  <si>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</si>
  <si>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</si>
  <si>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</si>
  <si>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</si>
  <si>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</si>
  <si>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</si>
  <si>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</si>
  <si>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</si>
  <si>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</si>
  <si>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</si>
  <si>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</si>
  <si>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</si>
  <si>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</si>
  <si>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</si>
  <si>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</si>
  <si>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</si>
  <si>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</si>
  <si>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</si>
  <si>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</si>
  <si>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</si>
  <si>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</si>
  <si>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</si>
  <si>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</si>
  <si>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</si>
  <si>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</si>
  <si>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</si>
  <si>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</si>
  <si>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</si>
  <si>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</si>
  <si>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</si>
  <si>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</si>
  <si>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</si>
  <si>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</si>
  <si>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</si>
  <si>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</si>
  <si>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</si>
  <si>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</si>
  <si>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</si>
  <si>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</si>
  <si>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</si>
  <si>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</si>
  <si>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</si>
  <si>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</si>
  <si>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</si>
  <si>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</si>
  <si>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</si>
  <si>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</si>
  <si>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</si>
  <si>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</si>
  <si>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</si>
  <si>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</si>
  <si>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</si>
  <si>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</si>
  <si>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</si>
  <si>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</si>
  <si>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</si>
  <si>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</si>
  <si>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</si>
  <si>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</si>
  <si>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</si>
  <si>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</si>
  <si>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</si>
  <si>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</si>
  <si>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</si>
  <si>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</si>
  <si>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</si>
  <si>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</si>
  <si>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</si>
  <si>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</si>
  <si>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</si>
  <si>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</si>
  <si>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</si>
  <si>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</si>
  <si>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</si>
  <si>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</si>
  <si>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</si>
  <si>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</si>
  <si>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</si>
  <si>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</si>
  <si>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</si>
  <si>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</si>
  <si>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</si>
  <si>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</si>
  <si>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</si>
  <si>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</si>
  <si>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</si>
  <si>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</si>
  <si>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</si>
  <si>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</si>
  <si>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</si>
  <si>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</si>
  <si>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</si>
  <si>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</si>
  <si>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</si>
  <si>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</si>
  <si>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</si>
  <si>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</si>
  <si>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</si>
  <si>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</si>
  <si>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</si>
  <si>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</si>
  <si>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</si>
  <si>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</si>
  <si>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</si>
  <si>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</si>
  <si>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</si>
  <si>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</si>
  <si>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</si>
  <si>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</si>
  <si>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</si>
  <si>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</si>
  <si>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</si>
  <si>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</si>
  <si>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</si>
  <si>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</si>
  <si>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</si>
  <si>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</si>
  <si>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</si>
  <si>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</si>
  <si>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</si>
  <si>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</si>
  <si>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</si>
  <si>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</si>
  <si>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</si>
  <si>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</si>
  <si>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</si>
  <si>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</si>
  <si>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</si>
  <si>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</si>
  <si>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</si>
  <si>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</si>
  <si>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</si>
  <si>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</si>
  <si>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</si>
  <si>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</si>
  <si>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</si>
  <si>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</si>
  <si>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</si>
  <si>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</si>
  <si>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</si>
  <si>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</si>
  <si>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</si>
  <si>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</si>
  <si>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</si>
  <si>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</si>
  <si>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</si>
  <si>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</si>
  <si>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</si>
  <si>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</si>
  <si>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</si>
  <si>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</si>
  <si>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</si>
  <si>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</si>
  <si>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</si>
  <si>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</si>
  <si>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</si>
  <si>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</si>
  <si>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</si>
  <si>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</si>
  <si>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</si>
  <si>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</si>
  <si>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</si>
  <si>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</si>
  <si>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</si>
  <si>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</si>
  <si>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</si>
  <si>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</si>
  <si>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</si>
  <si>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</si>
  <si>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</si>
  <si>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</si>
  <si>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</si>
  <si>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</si>
  <si>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</si>
  <si>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</si>
  <si>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</si>
  <si>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</si>
  <si>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</si>
  <si>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</si>
  <si>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</si>
  <si>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</si>
  <si>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</si>
  <si>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</si>
  <si>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</si>
  <si>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</si>
  <si>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</si>
  <si>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</si>
  <si>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</si>
  <si>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</si>
  <si>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</si>
  <si>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</si>
  <si>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</si>
  <si>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</si>
  <si>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</si>
  <si>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</si>
  <si>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</si>
  <si>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</si>
  <si>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</si>
  <si>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</si>
  <si>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</si>
  <si>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</si>
  <si>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</si>
  <si>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</si>
  <si>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</si>
  <si>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</si>
  <si>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</si>
  <si>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</si>
  <si>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</si>
  <si>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</si>
  <si>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</si>
  <si>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</si>
  <si>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</si>
  <si>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</si>
  <si>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</si>
  <si>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</si>
  <si>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</si>
  <si>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</si>
  <si>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</si>
  <si>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</si>
  <si>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</si>
  <si>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</si>
  <si>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</si>
  <si>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</si>
  <si>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</si>
  <si>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</si>
  <si>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</si>
  <si>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</si>
  <si>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</si>
  <si>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</si>
  <si>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</si>
  <si>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</si>
  <si>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</si>
  <si>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</si>
  <si>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</si>
  <si>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</si>
  <si>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</si>
  <si>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</si>
  <si>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</si>
  <si>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</si>
  <si>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</si>
  <si>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</si>
  <si>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</si>
  <si>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</si>
  <si>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</si>
  <si>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</si>
  <si>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</si>
  <si>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</si>
  <si>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</si>
  <si>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</si>
  <si>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</si>
  <si>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</si>
  <si>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</si>
  <si>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</si>
  <si>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</si>
  <si>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</si>
  <si>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</si>
  <si>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</si>
  <si>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</si>
  <si>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</si>
  <si>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</si>
  <si>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</si>
  <si>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</si>
  <si>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</si>
  <si>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</si>
  <si>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</si>
  <si>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</si>
  <si>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</si>
  <si>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</si>
  <si>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</si>
  <si>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</si>
  <si>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</si>
  <si>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</si>
  <si>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</si>
  <si>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</si>
  <si>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</si>
  <si>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</si>
  <si>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</si>
  <si>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</si>
  <si>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</si>
  <si>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</si>
  <si>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</si>
  <si>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</si>
  <si>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</si>
  <si>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</si>
  <si>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</si>
  <si>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</si>
  <si>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</si>
  <si>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</si>
  <si>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</si>
  <si>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</si>
  <si>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</si>
  <si>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</si>
  <si>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</si>
  <si>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</si>
  <si>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</si>
  <si>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</si>
  <si>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</si>
  <si>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</si>
  <si>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</si>
  <si>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</si>
  <si>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</si>
  <si>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</si>
  <si>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</si>
  <si>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</si>
  <si>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</si>
  <si>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</si>
  <si>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</si>
  <si>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</si>
  <si>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</si>
  <si>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</si>
  <si>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</si>
  <si>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</si>
  <si>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</si>
  <si>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</si>
  <si>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</si>
  <si>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</si>
  <si>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</si>
  <si>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</si>
  <si>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</si>
  <si>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</si>
  <si>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</si>
  <si>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</si>
  <si>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</si>
  <si>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</si>
  <si>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</si>
  <si>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</si>
  <si>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</si>
  <si>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</si>
  <si>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</si>
  <si>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</si>
  <si>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</si>
  <si>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</si>
  <si>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</si>
  <si>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</si>
  <si>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</si>
  <si>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</si>
  <si>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</si>
  <si>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</si>
  <si>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</si>
  <si>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</si>
  <si>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</si>
  <si>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</si>
  <si>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</si>
  <si>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</si>
  <si>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</si>
  <si>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</si>
  <si>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</si>
  <si>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</si>
  <si>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</si>
  <si>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</si>
  <si>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</si>
  <si>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</si>
  <si>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</si>
  <si>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</si>
  <si>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</si>
  <si>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</si>
  <si>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</si>
  <si>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</si>
  <si>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</si>
  <si>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</si>
  <si>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</si>
  <si>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</si>
  <si>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</si>
  <si>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</si>
  <si>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</si>
  <si>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</si>
  <si>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</si>
  <si>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</si>
  <si>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</si>
  <si>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</si>
  <si>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</si>
  <si>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</si>
  <si>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</si>
  <si>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</si>
  <si>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</si>
  <si>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</si>
  <si>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</si>
  <si>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</si>
  <si>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</si>
  <si>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</si>
  <si>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</si>
  <si>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</si>
  <si>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</si>
  <si>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</si>
  <si>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</si>
  <si>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</si>
  <si>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</si>
  <si>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</si>
  <si>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</si>
  <si>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</si>
  <si>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</si>
  <si>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</si>
  <si>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</si>
  <si>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</si>
  <si>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</si>
  <si>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</si>
  <si>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</si>
  <si>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</si>
  <si>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</si>
  <si>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</si>
  <si>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</si>
  <si>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</si>
  <si>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</si>
  <si>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</si>
  <si>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</si>
  <si>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</si>
  <si>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</si>
  <si>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</si>
  <si>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</si>
  <si>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</si>
  <si>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</si>
  <si>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</si>
  <si>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</si>
  <si>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</si>
  <si>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</si>
  <si>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</si>
  <si>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</si>
  <si>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</si>
  <si>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</si>
  <si>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</si>
  <si>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</si>
  <si>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</si>
  <si>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</si>
  <si>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</si>
  <si>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</si>
  <si>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</si>
  <si>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</si>
  <si>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</si>
  <si>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</si>
  <si>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</si>
  <si>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</si>
  <si>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</si>
  <si>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</si>
  <si>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</si>
  <si>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</si>
  <si>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</si>
  <si>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</si>
  <si>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</si>
  <si>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</si>
  <si>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</si>
  <si>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</si>
  <si>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</si>
  <si>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</si>
  <si>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</si>
  <si>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</si>
  <si>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</si>
  <si>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</si>
  <si>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</si>
  <si>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</si>
  <si>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</si>
  <si>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</si>
  <si>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</si>
  <si>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</si>
  <si>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</si>
  <si>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</si>
  <si>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</si>
  <si>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</si>
  <si>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</si>
  <si>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</si>
  <si>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</si>
  <si>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</si>
  <si>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</si>
  <si>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</si>
  <si>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</si>
  <si>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</si>
  <si>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</si>
  <si>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</si>
  <si>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</si>
  <si>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</si>
  <si>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</si>
  <si>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</si>
  <si>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</si>
  <si>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</si>
  <si>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</si>
  <si>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</si>
  <si>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</si>
  <si>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</si>
  <si>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</si>
  <si>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</si>
  <si>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</si>
  <si>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</si>
  <si>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</si>
  <si>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</si>
  <si>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</si>
  <si>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</si>
  <si>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</si>
  <si>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</si>
  <si>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</si>
  <si>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</si>
  <si>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</si>
  <si>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</si>
  <si>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</si>
  <si>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</si>
  <si>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</si>
  <si>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</si>
  <si>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</si>
  <si>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</si>
  <si>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</si>
  <si>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</si>
  <si>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</si>
  <si>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</si>
  <si>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</si>
  <si>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</si>
  <si>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</si>
  <si>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</si>
  <si>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</si>
  <si>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</si>
  <si>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</si>
  <si>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</si>
  <si>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</si>
  <si>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</si>
  <si>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</si>
  <si>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</si>
  <si>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</si>
  <si>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</si>
  <si>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</si>
  <si>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</si>
  <si>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</si>
  <si>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</si>
  <si>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</si>
  <si>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</si>
  <si>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</si>
  <si>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</si>
  <si>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</si>
  <si>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</si>
  <si>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</si>
  <si>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</si>
  <si>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</si>
  <si>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</si>
  <si>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</si>
  <si>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</si>
  <si>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</si>
  <si>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</si>
  <si>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</si>
  <si>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</si>
  <si>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</si>
  <si>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</si>
  <si>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</si>
  <si>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</si>
  <si>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</si>
  <si>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</si>
  <si>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</si>
  <si>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</si>
  <si>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</si>
  <si>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</si>
  <si>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</si>
  <si>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</si>
  <si>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</si>
  <si>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</si>
  <si>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</si>
  <si>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</si>
  <si>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</si>
  <si>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</si>
  <si>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</si>
  <si>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</si>
  <si>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</si>
  <si>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</si>
  <si>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</si>
  <si>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</si>
  <si>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</si>
  <si>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</si>
  <si>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</si>
  <si>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</si>
  <si>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</si>
  <si>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</si>
  <si>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</si>
  <si>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</si>
  <si>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</si>
  <si>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</si>
  <si>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</si>
  <si>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</si>
  <si>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</si>
  <si>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</si>
  <si>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</si>
  <si>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</si>
  <si>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</si>
  <si>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</si>
  <si>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</si>
  <si>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</si>
  <si>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</si>
  <si>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</si>
  <si>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</si>
  <si>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</si>
  <si>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</si>
  <si>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</si>
  <si>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</si>
  <si>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</si>
  <si>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</si>
  <si>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</si>
  <si>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</si>
  <si>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</si>
  <si>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</si>
  <si>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</si>
  <si>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</si>
  <si>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</si>
  <si>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</si>
  <si>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</si>
  <si>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</si>
  <si>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</si>
  <si>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</si>
  <si>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</si>
  <si>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</si>
  <si>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</si>
  <si>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</si>
  <si>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</si>
  <si>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</si>
  <si>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</si>
  <si>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</si>
  <si>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</si>
  <si>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</si>
  <si>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</si>
  <si>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</si>
  <si>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</si>
  <si>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</si>
  <si>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</si>
  <si>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</si>
  <si>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</si>
  <si>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</si>
  <si>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</si>
  <si>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</si>
  <si>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</si>
  <si>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</si>
  <si>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</si>
  <si>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</si>
  <si>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</si>
  <si>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</si>
  <si>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</si>
  <si>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</si>
  <si>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</si>
  <si>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</si>
  <si>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</si>
  <si>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</si>
  <si>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</si>
  <si>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</si>
  <si>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</si>
  <si>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</si>
  <si>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</si>
  <si>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</si>
  <si>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</si>
  <si>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</si>
  <si>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</si>
  <si>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</si>
  <si>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</si>
  <si>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</si>
  <si>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</si>
  <si>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</si>
  <si>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</si>
  <si>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</si>
  <si>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</si>
  <si>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</si>
  <si>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</si>
  <si>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</si>
  <si>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</si>
  <si>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</si>
  <si>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</si>
  <si>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</si>
  <si>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</si>
  <si>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</si>
  <si>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</si>
  <si>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</si>
  <si>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</si>
  <si>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</si>
  <si>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</si>
  <si>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</si>
  <si>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</si>
  <si>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</si>
  <si>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</si>
  <si>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</si>
  <si>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</si>
  <si>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</si>
  <si>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</si>
  <si>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</si>
  <si>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</si>
  <si>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</si>
  <si>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</si>
  <si>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</si>
  <si>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</si>
  <si>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</si>
  <si>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</si>
  <si>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</si>
  <si>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</si>
  <si>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</si>
  <si>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</si>
  <si>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</si>
  <si>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</si>
  <si>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</si>
  <si>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</si>
  <si>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</si>
  <si>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</si>
  <si>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</si>
  <si>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</si>
  <si>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</si>
  <si>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</si>
  <si>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</si>
  <si>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</si>
  <si>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</si>
  <si>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</si>
  <si>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</si>
  <si>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</si>
  <si>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</si>
  <si>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</si>
  <si>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</si>
  <si>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</si>
  <si>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</si>
  <si>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</si>
  <si>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</si>
  <si>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</si>
  <si>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</si>
  <si>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</si>
  <si>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</si>
  <si>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</si>
  <si>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</si>
  <si>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</si>
  <si>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</si>
  <si>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</si>
  <si>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</si>
  <si>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</si>
  <si>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</si>
  <si>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</si>
  <si>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</si>
  <si>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</si>
  <si>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</si>
  <si>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</si>
  <si>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</si>
  <si>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</si>
  <si>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</si>
  <si>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</si>
  <si>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</si>
  <si>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</si>
  <si>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</si>
  <si>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</si>
  <si>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</si>
  <si>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</si>
  <si>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</si>
  <si>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</si>
  <si>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</si>
  <si>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</si>
  <si>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</si>
  <si>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</si>
  <si>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</si>
  <si>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</si>
  <si>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</si>
  <si>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</si>
  <si>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</si>
  <si>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</si>
  <si>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</si>
  <si>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</si>
  <si>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</si>
  <si>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</si>
  <si>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</si>
  <si>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</si>
  <si>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</si>
  <si>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</si>
  <si>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</si>
  <si>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</si>
  <si>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</si>
  <si>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</si>
  <si>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</si>
  <si>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</si>
  <si>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</si>
  <si>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</si>
  <si>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</si>
  <si>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</si>
  <si>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</si>
  <si>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</si>
  <si>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</si>
  <si>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</si>
  <si>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</si>
  <si>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</si>
  <si>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</si>
  <si>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</si>
  <si>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</si>
  <si>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</si>
  <si>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</si>
  <si>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</si>
  <si>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</si>
  <si>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</si>
  <si>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</si>
  <si>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</si>
  <si>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</si>
  <si>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</si>
  <si>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</si>
  <si>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</si>
  <si>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</si>
  <si>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</si>
  <si>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</si>
  <si>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</si>
  <si>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</si>
  <si>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</si>
  <si>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</si>
  <si>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</si>
  <si>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</si>
  <si>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</si>
  <si>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</si>
  <si>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</si>
  <si>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</si>
  <si>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</si>
  <si>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</si>
  <si>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</si>
  <si>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</si>
  <si>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</si>
  <si>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</si>
  <si>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</si>
  <si>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</si>
  <si>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</si>
  <si>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</si>
  <si>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</si>
  <si>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</si>
  <si>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</si>
  <si>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</si>
  <si>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</si>
  <si>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</si>
  <si>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</si>
  <si>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</si>
  <si>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</si>
  <si>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</si>
  <si>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</si>
  <si>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</si>
  <si>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</si>
  <si>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</si>
  <si>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</si>
  <si>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</si>
  <si>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</si>
  <si>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</si>
  <si>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</si>
  <si>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</si>
  <si>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</si>
  <si>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</si>
  <si>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</si>
  <si>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</si>
  <si>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</si>
  <si>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</si>
  <si>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</si>
  <si>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</si>
  <si>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</si>
  <si>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</si>
  <si>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</si>
  <si>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</si>
  <si>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</si>
  <si>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</si>
  <si>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</si>
  <si>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</si>
  <si>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</si>
  <si>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</si>
  <si>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</si>
  <si>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</si>
  <si>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</si>
  <si>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</si>
  <si>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</si>
  <si>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</si>
  <si>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</si>
  <si>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</si>
  <si>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</si>
  <si>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</si>
  <si>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</si>
  <si>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</si>
  <si>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</si>
  <si>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</si>
  <si>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</si>
  <si>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</si>
  <si>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</si>
  <si>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</si>
  <si>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</si>
  <si>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</si>
  <si>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</si>
  <si>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</si>
  <si>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</si>
  <si>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</si>
  <si>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</si>
  <si>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</si>
  <si>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</si>
  <si>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</si>
  <si>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</si>
  <si>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</si>
  <si>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</si>
  <si>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</si>
  <si>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</si>
  <si>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</si>
  <si>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</si>
  <si>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</si>
  <si>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</si>
  <si>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</si>
  <si>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</si>
  <si>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</si>
  <si>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</si>
  <si>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</si>
  <si>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</si>
  <si>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</si>
  <si>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</si>
  <si>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</si>
  <si>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</si>
  <si>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</si>
  <si>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</si>
  <si>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</si>
  <si>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</si>
  <si>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</si>
  <si>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</si>
  <si>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</si>
  <si>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</si>
  <si>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</si>
  <si>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</si>
  <si>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</si>
  <si>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</si>
  <si>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</si>
  <si>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</si>
  <si>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</si>
  <si>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</si>
  <si>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</si>
  <si>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</si>
  <si>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</si>
  <si>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</si>
  <si>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</si>
  <si>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</si>
  <si>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</si>
  <si>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</si>
  <si>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</si>
  <si>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</si>
  <si>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</si>
  <si>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</si>
  <si>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</si>
  <si>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</si>
  <si>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</si>
  <si>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</si>
  <si>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</si>
  <si>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</si>
  <si>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</si>
  <si>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</si>
  <si>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</si>
  <si>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</si>
  <si>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</si>
  <si>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</si>
  <si>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</si>
  <si>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</si>
  <si>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</si>
  <si>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</si>
  <si>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</si>
  <si>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</si>
  <si>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</si>
  <si>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</si>
  <si>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</si>
  <si>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</si>
  <si>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</si>
  <si>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</si>
  <si>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</si>
  <si>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</si>
  <si>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</si>
  <si>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</si>
  <si>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</si>
  <si>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</si>
  <si>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</si>
  <si>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</si>
  <si>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</si>
  <si>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</si>
  <si>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</si>
  <si>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</si>
  <si>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</si>
  <si>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</si>
  <si>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</si>
  <si>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</si>
  <si>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</si>
  <si>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</si>
  <si>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</si>
  <si>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</si>
  <si>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</si>
  <si>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</si>
  <si>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</si>
  <si>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</si>
  <si>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</si>
  <si>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</si>
  <si>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</si>
  <si>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</si>
  <si>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</si>
  <si>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</si>
  <si>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</si>
  <si>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</si>
  <si>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</si>
  <si>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</si>
  <si>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</si>
  <si>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</si>
  <si>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</si>
  <si>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</si>
  <si>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</si>
  <si>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</si>
  <si>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</si>
  <si>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</si>
  <si>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</si>
  <si>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</si>
  <si>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</si>
  <si>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</si>
  <si>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</si>
  <si>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</si>
  <si>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</si>
  <si>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</si>
  <si>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</si>
  <si>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</si>
  <si>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</si>
  <si>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</si>
  <si>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</si>
  <si>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</si>
  <si>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</si>
  <si>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</si>
  <si>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</si>
  <si>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</si>
  <si>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</si>
  <si>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</si>
  <si>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</si>
  <si>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</si>
  <si>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</si>
  <si>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</si>
  <si>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</si>
  <si>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</si>
  <si>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</si>
  <si>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</si>
  <si>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</si>
  <si>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</si>
  <si>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</si>
  <si>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</si>
  <si>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</si>
  <si>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</si>
  <si>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</si>
  <si>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</si>
  <si>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</si>
  <si>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</si>
  <si>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</si>
  <si>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</si>
  <si>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</si>
  <si>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</si>
  <si>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</si>
  <si>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</si>
  <si>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</si>
  <si>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</si>
  <si>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</si>
  <si>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</si>
  <si>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</si>
  <si>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</si>
  <si>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</si>
  <si>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</si>
  <si>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</si>
  <si>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</si>
  <si>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</si>
  <si>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</si>
  <si>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</si>
  <si>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</si>
  <si>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</si>
  <si>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</si>
  <si>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</si>
  <si>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</si>
  <si>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</si>
  <si>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</si>
  <si>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</si>
  <si>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</si>
  <si>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</si>
  <si>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</si>
  <si>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</si>
  <si>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</si>
  <si>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</si>
  <si>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</si>
  <si>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</si>
  <si>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</si>
  <si>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</si>
  <si>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</si>
  <si>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</si>
  <si>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</si>
  <si>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</si>
  <si>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</si>
  <si>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</si>
  <si>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</si>
  <si>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</si>
  <si>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</si>
  <si>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</si>
  <si>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</si>
  <si>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</si>
  <si>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</si>
  <si>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</si>
  <si>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</si>
  <si>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</si>
  <si>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</si>
  <si>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</si>
  <si>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</si>
  <si>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</si>
  <si>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</si>
  <si>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</si>
  <si>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</si>
  <si>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</si>
  <si>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</si>
  <si>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</si>
  <si>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</si>
  <si>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</si>
  <si>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</si>
  <si>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</si>
  <si>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</si>
  <si>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</si>
  <si>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</si>
  <si>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</si>
  <si>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</si>
  <si>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</si>
  <si>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</si>
  <si>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</si>
  <si>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</si>
  <si>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</si>
  <si>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</si>
  <si>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</si>
  <si>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</si>
  <si>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</si>
  <si>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</si>
  <si>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</si>
  <si>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</si>
  <si>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</si>
  <si>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</si>
  <si>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</si>
  <si>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</si>
  <si>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</si>
  <si>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</si>
  <si>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</si>
  <si>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</si>
  <si>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</si>
  <si>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</si>
  <si>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</si>
  <si>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</si>
  <si>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</si>
  <si>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</si>
  <si>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</si>
  <si>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</si>
  <si>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</si>
  <si>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</si>
  <si>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</si>
  <si>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</si>
  <si>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</si>
  <si>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</si>
  <si>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</si>
  <si>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</si>
  <si>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</si>
  <si>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</si>
  <si>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</si>
  <si>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</si>
  <si>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</si>
  <si>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</si>
  <si>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</si>
  <si>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</si>
  <si>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</si>
  <si>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</si>
  <si>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</si>
  <si>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</si>
  <si>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</si>
  <si>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</si>
  <si>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</si>
  <si>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</si>
  <si>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</si>
  <si>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</si>
  <si>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</si>
  <si>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</si>
  <si>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</si>
  <si>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</si>
  <si>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</si>
  <si>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</si>
  <si>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</si>
  <si>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</si>
  <si>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</si>
  <si>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</si>
  <si>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</si>
  <si>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</si>
  <si>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</si>
  <si>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</si>
  <si>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</si>
  <si>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</si>
  <si>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</si>
  <si>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</si>
  <si>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</si>
  <si>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</si>
  <si>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</si>
  <si>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</si>
  <si>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</si>
  <si>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</si>
  <si>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</si>
  <si>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</si>
  <si>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</si>
  <si>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</si>
  <si>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</si>
  <si>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</si>
  <si>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</si>
  <si>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</si>
  <si>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</si>
  <si>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</si>
  <si>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</si>
  <si>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</si>
  <si>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</si>
  <si>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</si>
  <si>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</si>
  <si>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</si>
  <si>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</si>
  <si>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</si>
  <si>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</si>
  <si>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</si>
  <si>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</si>
  <si>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</si>
  <si>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</si>
  <si>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</si>
  <si>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</si>
  <si>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</si>
  <si>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</si>
  <si>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</si>
  <si>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</si>
  <si>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</si>
  <si>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</si>
  <si>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</si>
  <si>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</si>
  <si>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</si>
  <si>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</si>
  <si>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</si>
  <si>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</si>
  <si>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</si>
  <si>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</si>
  <si>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</si>
  <si>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</si>
  <si>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</si>
  <si>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</si>
  <si>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</si>
  <si>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</si>
  <si>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</si>
  <si>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</si>
  <si>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</si>
  <si>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</si>
  <si>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</si>
  <si>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</si>
  <si>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</si>
  <si>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</si>
  <si>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</si>
  <si>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</si>
  <si>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</si>
  <si>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</si>
  <si>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</si>
  <si>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</si>
  <si>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</si>
  <si>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</si>
  <si>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</si>
  <si>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</si>
  <si>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</si>
  <si>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</si>
  <si>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</si>
  <si>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</si>
  <si>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</si>
  <si>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</si>
  <si>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</si>
  <si>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</si>
  <si>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</si>
  <si>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</si>
  <si>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</si>
  <si>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</si>
  <si>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</si>
  <si>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</si>
  <si>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</si>
  <si>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</si>
  <si>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</si>
  <si>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</si>
  <si>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</si>
  <si>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</si>
  <si>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</si>
  <si>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</si>
  <si>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</si>
  <si>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</si>
  <si>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</si>
  <si>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</si>
  <si>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</si>
  <si>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</si>
  <si>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</si>
  <si>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</si>
  <si>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</si>
  <si>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</si>
  <si>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</si>
  <si>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</si>
  <si>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</si>
  <si>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</si>
  <si>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</si>
  <si>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</si>
  <si>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</si>
  <si>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</si>
  <si>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</si>
  <si>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</si>
  <si>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</si>
  <si>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</si>
  <si>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</si>
  <si>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</si>
  <si>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</si>
  <si>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</si>
  <si>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</si>
  <si>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</si>
  <si>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</si>
  <si>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</si>
  <si>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</si>
  <si>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</si>
  <si>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</si>
  <si>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</si>
  <si>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</si>
  <si>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</si>
  <si>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</si>
  <si>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</si>
  <si>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</si>
  <si>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</si>
  <si>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</si>
  <si>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</si>
  <si>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</si>
  <si>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</si>
  <si>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</si>
  <si>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</si>
  <si>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</si>
  <si>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</si>
  <si>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</si>
  <si>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</si>
  <si>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</si>
  <si>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</si>
  <si>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</si>
  <si>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</si>
  <si>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</si>
  <si>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</si>
  <si>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</si>
  <si>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</si>
  <si>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</si>
  <si>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</si>
  <si>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</si>
  <si>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</si>
  <si>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</si>
  <si>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</si>
  <si>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</si>
  <si>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</si>
  <si>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</si>
  <si>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</si>
  <si>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</si>
  <si>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</si>
  <si>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</si>
  <si>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</si>
  <si>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</si>
  <si>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</si>
  <si>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</si>
  <si>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</si>
  <si>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</si>
  <si>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</si>
  <si>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</si>
  <si>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</si>
  <si>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</si>
  <si>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</si>
  <si>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</si>
  <si>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</si>
  <si>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</si>
  <si>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</si>
  <si>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</si>
  <si>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</si>
  <si>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</si>
  <si>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</si>
  <si>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</si>
  <si>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</si>
  <si>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</si>
  <si>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</si>
  <si>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</si>
  <si>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</si>
  <si>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</si>
  <si>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</si>
  <si>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</si>
  <si>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</si>
  <si>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</si>
  <si>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</si>
  <si>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</si>
  <si>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</si>
  <si>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</si>
  <si>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</si>
  <si>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</si>
  <si>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</si>
  <si>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</si>
  <si>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</si>
  <si>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</si>
  <si>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</si>
  <si>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</si>
  <si>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</si>
  <si>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</si>
  <si>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</si>
  <si>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</si>
  <si>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</si>
  <si>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</si>
  <si>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</si>
  <si>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</si>
  <si>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</si>
  <si>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</si>
  <si>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</si>
  <si>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</si>
  <si>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</si>
  <si>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</si>
  <si>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</si>
  <si>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</si>
  <si>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</si>
  <si>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</si>
  <si>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</si>
  <si>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</si>
  <si>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</si>
  <si>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</si>
  <si>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</si>
  <si>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</si>
  <si>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</si>
  <si>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</si>
  <si>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</si>
  <si>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</si>
  <si>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</si>
  <si>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</si>
  <si>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</si>
  <si>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</si>
  <si>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</si>
  <si>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</si>
  <si>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</si>
  <si>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</si>
  <si>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</si>
  <si>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</si>
  <si>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</si>
  <si>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</si>
  <si>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</si>
  <si>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</si>
  <si>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</si>
  <si>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</si>
  <si>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</si>
  <si>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</si>
  <si>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</si>
  <si>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</si>
  <si>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</si>
  <si>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</si>
  <si>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</si>
  <si>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</si>
  <si>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</si>
  <si>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</si>
  <si>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</si>
  <si>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</si>
  <si>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</si>
  <si>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</si>
  <si>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</si>
  <si>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</si>
  <si>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</si>
  <si>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</si>
  <si>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</si>
  <si>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</si>
  <si>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</si>
  <si>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</si>
  <si>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</si>
  <si>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</si>
  <si>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</si>
  <si>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</si>
  <si>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</si>
  <si>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</si>
  <si>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</si>
  <si>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</si>
  <si>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</si>
  <si>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</si>
  <si>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</si>
  <si>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</si>
  <si>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</si>
  <si>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</si>
  <si>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</si>
  <si>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</si>
  <si>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</si>
  <si>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</si>
  <si>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</si>
  <si>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</si>
  <si>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</si>
  <si>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</si>
  <si>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</si>
  <si>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</si>
  <si>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</si>
  <si>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</si>
  <si>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</si>
  <si>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</si>
  <si>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</si>
  <si>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</si>
  <si>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</si>
  <si>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</si>
  <si>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</si>
  <si>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</si>
  <si>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</si>
  <si>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</si>
  <si>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</si>
  <si>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</si>
  <si>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</si>
  <si>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</si>
  <si>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</si>
  <si>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</si>
  <si>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</si>
  <si>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</si>
  <si>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</si>
  <si>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</si>
  <si>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</si>
  <si>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</si>
  <si>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</si>
  <si>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</si>
  <si>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</si>
  <si>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</si>
  <si>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</si>
  <si>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</si>
  <si>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</si>
  <si>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</si>
  <si>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</si>
  <si>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</si>
  <si>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</si>
  <si>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</si>
  <si>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</si>
  <si>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</si>
  <si>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</si>
  <si>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</si>
  <si>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</si>
  <si>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</si>
  <si>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</si>
  <si>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</si>
  <si>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</si>
  <si>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</si>
  <si>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</si>
  <si>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</si>
  <si>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</si>
  <si>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</si>
  <si>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</si>
  <si>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</si>
  <si>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</si>
  <si>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</si>
  <si>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</si>
  <si>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</si>
  <si>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</si>
  <si>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</si>
  <si>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</si>
  <si>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</si>
  <si>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</si>
  <si>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</si>
  <si>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</si>
  <si>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</si>
  <si>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</si>
  <si>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</si>
  <si>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</si>
  <si>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</si>
  <si>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</si>
  <si>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</si>
  <si>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</si>
  <si>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</si>
  <si>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</si>
  <si>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</si>
  <si>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</si>
  <si>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</si>
  <si>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</si>
  <si>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</si>
  <si>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</si>
  <si>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</si>
  <si>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</si>
  <si>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</si>
  <si>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</si>
  <si>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</si>
  <si>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</si>
  <si>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</si>
  <si>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</si>
  <si>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</si>
  <si>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</si>
  <si>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</si>
  <si>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</si>
  <si>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</si>
  <si>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</si>
  <si>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</si>
  <si>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</si>
  <si>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</si>
  <si>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</si>
  <si>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</si>
  <si>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</si>
  <si>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</si>
  <si>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</si>
  <si>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</si>
  <si>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</si>
  <si>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</si>
  <si>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</si>
  <si>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</si>
  <si>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</si>
  <si>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</si>
  <si>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</si>
  <si>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</si>
  <si>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</si>
  <si>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</si>
  <si>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</si>
  <si>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</si>
  <si>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</si>
  <si>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</si>
  <si>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</si>
  <si>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</si>
  <si>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</si>
  <si>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</si>
  <si>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</si>
  <si>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</si>
  <si>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</si>
  <si>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</si>
  <si>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</si>
  <si>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</si>
  <si>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</si>
  <si>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</si>
  <si>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</si>
  <si>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</si>
  <si>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</si>
  <si>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</si>
  <si>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</si>
  <si>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</si>
  <si>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</si>
  <si>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</si>
  <si>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</si>
  <si>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</si>
  <si>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</si>
  <si>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</si>
  <si>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</si>
  <si>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</si>
  <si>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</si>
  <si>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</si>
  <si>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</si>
  <si>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</si>
  <si>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</si>
  <si>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</si>
  <si>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</si>
  <si>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</si>
  <si>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</si>
  <si>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</si>
  <si>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</si>
  <si>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</si>
  <si>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</si>
  <si>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</si>
  <si>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</si>
  <si>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</si>
  <si>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</si>
  <si>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</si>
  <si>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</si>
  <si>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</si>
  <si>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</si>
  <si>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</si>
  <si>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</si>
  <si>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</si>
  <si>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</si>
  <si>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</si>
  <si>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</si>
  <si>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</si>
  <si>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</si>
  <si>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</si>
  <si>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</si>
  <si>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</si>
  <si>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</si>
  <si>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</si>
  <si>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</si>
  <si>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</si>
  <si>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</si>
  <si>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</si>
  <si>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</si>
  <si>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</si>
  <si>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</si>
  <si>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</si>
  <si>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</si>
  <si>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</si>
  <si>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</si>
  <si>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</si>
  <si>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</si>
  <si>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</si>
  <si>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</si>
  <si>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</si>
  <si>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</si>
  <si>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</si>
  <si>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</si>
  <si>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</si>
  <si>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</si>
  <si>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</si>
  <si>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</si>
  <si>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</si>
  <si>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</si>
  <si>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</si>
  <si>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</si>
  <si>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</si>
  <si>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</si>
  <si>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</si>
  <si>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</si>
  <si>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</si>
  <si>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</si>
  <si>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</si>
  <si>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</si>
  <si>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</si>
  <si>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</si>
  <si>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</si>
  <si>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</si>
  <si>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</si>
  <si>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</si>
  <si>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</si>
  <si>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</si>
  <si>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</si>
  <si>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</si>
  <si>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</si>
  <si>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</si>
  <si>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</si>
  <si>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</si>
  <si>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</si>
  <si>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</si>
  <si>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</si>
  <si>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</si>
  <si>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</si>
  <si>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</si>
  <si>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</si>
  <si>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</si>
  <si>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</si>
  <si>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</si>
  <si>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</si>
  <si>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</si>
  <si>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</si>
  <si>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</si>
  <si>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</si>
  <si>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</si>
  <si>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</si>
  <si>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</si>
  <si>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</si>
  <si>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</si>
  <si>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</si>
  <si>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</si>
  <si>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</si>
  <si>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</si>
  <si>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</si>
  <si>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</si>
  <si>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</si>
  <si>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</si>
  <si>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</si>
  <si>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</si>
  <si>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</si>
  <si>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</si>
  <si>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</si>
  <si>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</si>
  <si>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</si>
  <si>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</si>
  <si>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</si>
  <si>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</si>
  <si>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</si>
  <si>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</si>
  <si>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</si>
  <si>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</si>
  <si>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</si>
  <si>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</si>
  <si>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</si>
  <si>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</si>
  <si>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</si>
  <si>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</si>
  <si>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</si>
  <si>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</si>
  <si>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</si>
  <si>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</si>
  <si>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</si>
  <si>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</si>
  <si>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</si>
  <si>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</si>
  <si>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</si>
  <si>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</si>
  <si>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</si>
  <si>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</si>
  <si>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</si>
  <si>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</si>
  <si>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</si>
  <si>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</si>
  <si>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</si>
  <si>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</si>
  <si>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</si>
  <si>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</si>
  <si>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</si>
  <si>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</si>
  <si>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</si>
  <si>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</si>
  <si>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</si>
  <si>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</si>
  <si>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</si>
  <si>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</si>
  <si>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</si>
  <si>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</si>
  <si>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</si>
  <si>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</si>
  <si>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</si>
  <si>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</si>
  <si>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</si>
  <si>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</si>
  <si>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</si>
  <si>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</si>
  <si>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</si>
  <si>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</si>
  <si>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</si>
  <si>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</si>
  <si>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</si>
  <si>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</si>
  <si>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</si>
  <si>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</si>
  <si>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</si>
  <si>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</si>
  <si>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</si>
  <si>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</si>
  <si>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</si>
  <si>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</si>
  <si>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</si>
  <si>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</si>
  <si>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</si>
  <si>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</si>
  <si>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</si>
  <si>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</si>
  <si>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</si>
  <si>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</si>
  <si>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</si>
  <si>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</si>
  <si>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</si>
  <si>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</si>
  <si>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</si>
  <si>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</si>
  <si>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</si>
  <si>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</si>
  <si>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</si>
  <si>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</si>
  <si>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</si>
  <si>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</si>
  <si>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</si>
  <si>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</si>
  <si>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</si>
  <si>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</si>
  <si>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</si>
  <si>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</si>
  <si>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</si>
  <si>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</si>
  <si>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</si>
  <si>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</si>
  <si>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</si>
  <si>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</si>
  <si>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</si>
  <si>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</si>
  <si>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</si>
  <si>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</si>
  <si>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</si>
  <si>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</si>
  <si>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</si>
  <si>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</si>
  <si>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</si>
  <si>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</si>
  <si>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</si>
  <si>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</si>
  <si>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</si>
  <si>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</si>
  <si>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</si>
  <si>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</si>
  <si>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</si>
  <si>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</si>
  <si>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</si>
  <si>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</si>
  <si>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</si>
  <si>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</si>
  <si>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</si>
  <si>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</si>
  <si>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</si>
  <si>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</si>
  <si>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</si>
  <si>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</si>
  <si>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</si>
  <si>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</si>
  <si>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</si>
  <si>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</si>
  <si>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</si>
  <si>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</si>
  <si>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</si>
  <si>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</si>
  <si>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</si>
  <si>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</si>
  <si>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</si>
  <si>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</si>
  <si>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</si>
  <si>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</si>
  <si>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</si>
  <si>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</si>
  <si>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</si>
  <si>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</si>
  <si>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</si>
  <si>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</si>
  <si>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</si>
  <si>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</si>
  <si>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</si>
  <si>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</si>
  <si>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</si>
  <si>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</si>
  <si>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</si>
  <si>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</si>
  <si>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</si>
  <si>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</si>
  <si>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</si>
  <si>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</si>
  <si>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</si>
  <si>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</si>
  <si>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</si>
  <si>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</si>
  <si>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</si>
  <si>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</si>
  <si>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</si>
  <si>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</si>
  <si>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</si>
  <si>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</si>
  <si>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</si>
  <si>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</si>
  <si>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</si>
  <si>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</si>
  <si>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</si>
  <si>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</si>
  <si>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</si>
  <si>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</si>
  <si>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</si>
  <si>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</si>
  <si>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</si>
  <si>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</si>
  <si>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</si>
  <si>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</si>
  <si>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</si>
  <si>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</si>
  <si>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</si>
  <si>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</si>
  <si>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</si>
  <si>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</si>
  <si>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</si>
  <si>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</si>
  <si>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</si>
  <si>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</si>
  <si>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</si>
  <si>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</si>
  <si>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</si>
  <si>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</si>
  <si>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</si>
  <si>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</si>
  <si>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</si>
  <si>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</si>
  <si>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</si>
  <si>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</si>
  <si>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</si>
  <si>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</si>
  <si>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</si>
  <si>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</si>
  <si>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</si>
  <si>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</si>
  <si>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</si>
  <si>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</si>
  <si>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</si>
  <si>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</si>
  <si>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</si>
  <si>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</si>
  <si>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</si>
  <si>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</si>
  <si>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</si>
  <si>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</si>
  <si>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</si>
  <si>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</si>
  <si>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</si>
  <si>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</si>
  <si>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</si>
  <si>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</si>
  <si>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</si>
  <si>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</si>
  <si>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</si>
  <si>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</si>
  <si>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</si>
  <si>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</si>
  <si>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</si>
  <si>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</si>
  <si>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</si>
  <si>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</si>
  <si>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</si>
  <si>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</si>
  <si>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</si>
  <si>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</si>
  <si>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</si>
  <si>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</si>
  <si>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</si>
  <si>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</si>
  <si>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</si>
  <si>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</si>
  <si>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</si>
  <si>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</si>
  <si>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</si>
  <si>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</si>
  <si>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</si>
  <si>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</si>
  <si>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</si>
  <si>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</si>
  <si>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</si>
  <si>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</si>
  <si>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</si>
  <si>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</si>
  <si>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</si>
  <si>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</si>
  <si>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</si>
  <si>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</si>
  <si>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</si>
  <si>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</si>
  <si>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</si>
  <si>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</si>
  <si>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</si>
  <si>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</si>
  <si>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</si>
  <si>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</si>
  <si>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</si>
  <si>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</si>
  <si>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</si>
  <si>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</si>
  <si>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</si>
  <si>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</si>
  <si>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</si>
  <si>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</si>
  <si>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</si>
  <si>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</si>
  <si>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</si>
  <si>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</si>
  <si>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</si>
  <si>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</si>
  <si>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</si>
  <si>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</si>
  <si>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</si>
  <si>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</si>
  <si>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</si>
  <si>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</si>
  <si>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</si>
  <si>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</si>
  <si>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</si>
  <si>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</si>
  <si>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</si>
  <si>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</si>
  <si>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</si>
  <si>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</si>
  <si>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</si>
  <si>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</si>
  <si>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</si>
  <si>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</si>
  <si>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</si>
  <si>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</si>
  <si>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</si>
  <si>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</si>
  <si>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</si>
  <si>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</si>
  <si>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</si>
  <si>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</si>
  <si>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</si>
  <si>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</si>
  <si>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</si>
  <si>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</si>
  <si>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</si>
  <si>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</si>
  <si>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</si>
  <si>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</si>
  <si>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</si>
  <si>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</si>
  <si>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</si>
  <si>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</si>
  <si>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</si>
  <si>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</si>
  <si>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</si>
  <si>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</si>
  <si>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</si>
  <si>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</si>
  <si>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</si>
  <si>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</si>
  <si>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</si>
  <si>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</si>
  <si>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</si>
  <si>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</si>
  <si>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</si>
  <si>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</si>
  <si>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</si>
  <si>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</si>
  <si>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</si>
  <si>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</si>
  <si>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</si>
  <si>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</si>
  <si>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</si>
  <si>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</si>
  <si>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</si>
  <si>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</si>
  <si>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</si>
  <si>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</si>
  <si>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</si>
  <si>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</si>
  <si>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</si>
  <si>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</si>
  <si>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</si>
  <si>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</si>
  <si>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</si>
  <si>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</si>
  <si>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</si>
  <si>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</si>
  <si>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</si>
  <si>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</si>
  <si>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</si>
  <si>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</si>
  <si>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</si>
  <si>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</si>
  <si>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</si>
  <si>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</si>
  <si>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</si>
  <si>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</si>
  <si>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</si>
  <si>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</si>
  <si>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</si>
  <si>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</si>
  <si>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</si>
  <si>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</si>
  <si>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</si>
  <si>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</si>
  <si>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</si>
  <si>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</si>
  <si>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</si>
  <si>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</si>
  <si>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</si>
  <si>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</si>
  <si>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</si>
  <si>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</si>
  <si>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</si>
  <si>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</si>
  <si>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</si>
  <si>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</si>
  <si>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</si>
  <si>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</si>
  <si>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</si>
  <si>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</si>
  <si>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</si>
  <si>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</si>
  <si>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</si>
  <si>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</si>
  <si>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</si>
  <si>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</si>
  <si>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</si>
  <si>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</si>
  <si>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</si>
  <si>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</si>
  <si>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</si>
  <si>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</si>
  <si>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</si>
  <si>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</si>
  <si>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</si>
  <si>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</si>
  <si>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</si>
  <si>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</si>
  <si>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</si>
  <si>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</si>
  <si>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</si>
  <si>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</si>
  <si>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</si>
  <si>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</si>
  <si>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</si>
  <si>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</si>
  <si>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</si>
  <si>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</si>
  <si>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</si>
  <si>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</si>
  <si>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</si>
  <si>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</si>
  <si>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</si>
  <si>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</si>
  <si>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</si>
  <si>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</si>
  <si>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</si>
  <si>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</si>
  <si>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</si>
  <si>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</si>
  <si>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</si>
  <si>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</si>
  <si>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</si>
  <si>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</si>
  <si>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</si>
  <si>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</si>
  <si>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</si>
  <si>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</si>
  <si>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</si>
  <si>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</si>
  <si>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</si>
  <si>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</si>
  <si>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</si>
  <si>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</si>
  <si>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</si>
  <si>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</si>
  <si>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</si>
  <si>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</si>
  <si>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</si>
  <si>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</si>
  <si>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</si>
  <si>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</si>
  <si>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</si>
  <si>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</si>
  <si>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</si>
  <si>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</si>
  <si>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</si>
  <si>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</si>
  <si>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</si>
  <si>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</si>
  <si>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</si>
  <si>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</si>
  <si>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</si>
  <si>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</si>
  <si>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</si>
  <si>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</si>
  <si>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</si>
  <si>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</si>
  <si>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</si>
  <si>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</si>
  <si>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</si>
  <si>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</si>
  <si>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</si>
  <si>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</si>
  <si>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</si>
  <si>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</si>
  <si>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</si>
  <si>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</si>
  <si>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</si>
  <si>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</si>
  <si>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</si>
  <si>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</si>
  <si>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</si>
  <si>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</si>
  <si>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</si>
  <si>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</si>
  <si>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</si>
  <si>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</si>
  <si>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</si>
  <si>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</si>
  <si>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</si>
  <si>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</si>
  <si>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</si>
  <si>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</si>
  <si>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</si>
  <si>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</si>
  <si>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</si>
  <si>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</si>
  <si>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</si>
  <si>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</si>
  <si>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</si>
  <si>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</si>
  <si>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</si>
  <si>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</si>
  <si>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</si>
  <si>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</si>
  <si>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</si>
  <si>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</si>
  <si>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</si>
  <si>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</si>
  <si>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</si>
  <si>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</si>
  <si>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</si>
  <si>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</si>
  <si>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</si>
  <si>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</si>
  <si>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</si>
  <si>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</si>
  <si>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</si>
  <si>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</si>
  <si>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</si>
  <si>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</si>
  <si>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</si>
  <si>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</si>
  <si>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</si>
  <si>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</si>
  <si>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</si>
  <si>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</si>
  <si>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</si>
  <si>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</si>
  <si>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</si>
  <si>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</si>
  <si>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</si>
  <si>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</si>
  <si>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</si>
  <si>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</si>
  <si>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</si>
  <si>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</si>
  <si>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</si>
  <si>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</si>
  <si>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</si>
  <si>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</si>
  <si>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</si>
  <si>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</si>
  <si>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</si>
  <si>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</si>
  <si>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</si>
  <si>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</si>
  <si>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</si>
  <si>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</si>
  <si>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</si>
  <si>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</si>
  <si>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</si>
  <si>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</si>
  <si>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</si>
  <si>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</si>
  <si>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</si>
  <si>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</si>
  <si>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</si>
  <si>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</si>
  <si>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</si>
  <si>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</si>
  <si>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</si>
  <si>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</si>
  <si>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</si>
  <si>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</si>
  <si>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</si>
  <si>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</si>
  <si>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</si>
  <si>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</si>
  <si>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</si>
  <si>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</si>
  <si>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</si>
  <si>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</si>
  <si>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</si>
  <si>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</si>
  <si>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</si>
  <si>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</si>
  <si>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</si>
  <si>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</si>
  <si>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</si>
  <si>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</si>
  <si>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</si>
  <si>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</si>
  <si>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</si>
  <si>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</si>
  <si>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</si>
  <si>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</si>
  <si>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</si>
  <si>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</si>
  <si>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</si>
  <si>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</si>
  <si>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</si>
  <si>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</si>
  <si>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</si>
  <si>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</si>
  <si>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</si>
  <si>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</si>
  <si>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</si>
  <si>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</si>
  <si>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</si>
  <si>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</si>
  <si>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</si>
  <si>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</si>
  <si>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</si>
  <si>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</si>
  <si>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</si>
  <si>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</si>
  <si>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</si>
  <si>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</si>
  <si>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</si>
  <si>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</si>
  <si>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</si>
  <si>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</si>
  <si>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</si>
  <si>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</si>
  <si>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</si>
  <si>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</si>
  <si>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</si>
  <si>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</si>
  <si>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</si>
  <si>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</si>
  <si>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</si>
  <si>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</si>
  <si>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</si>
  <si>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</si>
  <si>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</si>
  <si>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</si>
  <si>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</si>
  <si>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</si>
  <si>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</si>
  <si>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</si>
  <si>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</si>
  <si>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</si>
  <si>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</si>
  <si>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</si>
  <si>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</si>
  <si>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</si>
  <si>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</si>
  <si>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</si>
  <si>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</si>
  <si>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</si>
  <si>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</si>
  <si>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</si>
  <si>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</si>
  <si>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</si>
  <si>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</si>
  <si>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</si>
  <si>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</si>
  <si>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</si>
  <si>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</si>
  <si>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</si>
  <si>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</si>
  <si>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</si>
  <si>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</si>
  <si>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</si>
  <si>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</si>
  <si>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</si>
  <si>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</si>
  <si>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</si>
  <si>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</si>
  <si>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</si>
  <si>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</si>
  <si>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</si>
  <si>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</si>
  <si>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</si>
  <si>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</si>
  <si>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</si>
  <si>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</si>
  <si>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</si>
  <si>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</si>
  <si>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</si>
  <si>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</si>
  <si>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</si>
  <si>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</si>
  <si>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</si>
  <si>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</si>
  <si>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</si>
  <si>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</si>
  <si>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</si>
  <si>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</si>
  <si>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</si>
  <si>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</si>
  <si>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</si>
  <si>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</si>
  <si>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</si>
  <si>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</si>
  <si>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</si>
  <si>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</si>
  <si>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</si>
  <si>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</si>
  <si>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</si>
  <si>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</si>
  <si>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</si>
  <si>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</si>
  <si>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</si>
  <si>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</si>
  <si>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</si>
  <si>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</si>
  <si>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</si>
  <si>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</si>
  <si>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</si>
  <si>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</si>
  <si>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</si>
  <si>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</si>
  <si>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</si>
  <si>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</si>
  <si>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</si>
  <si>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</si>
  <si>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</si>
  <si>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</si>
  <si>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</si>
  <si>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</si>
  <si>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</si>
  <si>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</si>
  <si>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</si>
  <si>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</si>
  <si>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</si>
  <si>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</si>
  <si>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</si>
  <si>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</si>
  <si>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</si>
  <si>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</si>
  <si>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</si>
  <si>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</si>
  <si>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</si>
  <si>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</si>
  <si>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</si>
  <si>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</si>
  <si>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</si>
  <si>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</si>
  <si>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</si>
  <si>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</si>
  <si>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</si>
  <si>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</si>
  <si>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</si>
  <si>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</si>
  <si>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</si>
  <si>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</si>
  <si>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</si>
  <si>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</si>
  <si>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</si>
  <si>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</si>
  <si>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</si>
  <si>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</si>
  <si>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</si>
  <si>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</si>
  <si>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</si>
  <si>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</si>
  <si>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</si>
  <si>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</si>
  <si>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</si>
  <si>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</si>
  <si>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</si>
  <si>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</si>
  <si>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</si>
  <si>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</si>
  <si>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</si>
  <si>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</si>
  <si>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</si>
  <si>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</si>
  <si>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</si>
  <si>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</si>
  <si>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</si>
  <si>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</si>
  <si>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</si>
  <si>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</si>
  <si>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</si>
  <si>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</si>
  <si>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</si>
  <si>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</si>
  <si>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</si>
  <si>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</si>
  <si>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</si>
  <si>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</si>
  <si>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</si>
  <si>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</si>
  <si>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</si>
  <si>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</si>
  <si>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</si>
  <si>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</si>
  <si>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</si>
  <si>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</si>
  <si>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</si>
  <si>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</si>
  <si>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</si>
  <si>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</si>
  <si>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</si>
  <si>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</si>
  <si>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</si>
  <si>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</si>
  <si>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</si>
  <si>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</si>
  <si>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</si>
  <si>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</si>
  <si>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</si>
  <si>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</si>
  <si>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</si>
  <si>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</si>
  <si>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</si>
  <si>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</si>
  <si>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</si>
  <si>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</si>
  <si>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</si>
  <si>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</si>
  <si>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</si>
  <si>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</si>
  <si>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</si>
  <si>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</si>
  <si>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</si>
  <si>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</si>
  <si>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</si>
  <si>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</si>
  <si>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</si>
  <si>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</si>
  <si>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</si>
  <si>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</si>
  <si>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</si>
  <si>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</si>
  <si>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</si>
  <si>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</si>
  <si>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</si>
  <si>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</si>
  <si>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</si>
  <si>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</si>
  <si>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</si>
  <si>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</si>
  <si>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</si>
  <si>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</si>
  <si>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</si>
  <si>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</si>
  <si>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</si>
  <si>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</si>
  <si>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</si>
  <si>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</si>
  <si>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</si>
  <si>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</si>
  <si>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</si>
  <si>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</si>
  <si>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</si>
  <si>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</si>
  <si>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</si>
  <si>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</si>
  <si>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</si>
  <si>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</si>
  <si>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</si>
  <si>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</si>
  <si>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</si>
  <si>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</si>
  <si>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</si>
  <si>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</si>
  <si>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</si>
  <si>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</si>
  <si>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</si>
  <si>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</si>
  <si>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</si>
  <si>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</si>
  <si>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</si>
  <si>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</si>
  <si>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</si>
  <si>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</si>
  <si>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</si>
  <si>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</si>
  <si>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</si>
  <si>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</si>
  <si>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</si>
  <si>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</si>
  <si>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</si>
  <si>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</si>
  <si>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</si>
  <si>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</si>
  <si>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</si>
  <si>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</si>
  <si>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</si>
  <si>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</si>
  <si>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</si>
  <si>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</si>
  <si>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</si>
  <si>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</si>
  <si>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</si>
  <si>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</si>
  <si>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</si>
  <si>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</si>
  <si>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</si>
  <si>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</si>
  <si>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</si>
  <si>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</si>
  <si>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</si>
  <si>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</si>
  <si>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</si>
  <si>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</si>
  <si>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</si>
  <si>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</si>
  <si>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</si>
  <si>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</si>
  <si>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</si>
  <si>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</si>
  <si>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</si>
  <si>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</si>
  <si>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</si>
  <si>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</si>
  <si>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</si>
  <si>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</si>
  <si>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</si>
  <si>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</si>
  <si>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</si>
  <si>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</si>
  <si>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</si>
  <si>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</si>
  <si>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</si>
  <si>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</si>
  <si>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</si>
  <si>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</si>
  <si>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</si>
  <si>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</si>
  <si>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</si>
  <si>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</si>
  <si>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</si>
  <si>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</si>
  <si>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</si>
  <si>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</si>
  <si>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</si>
  <si>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</si>
  <si>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</si>
  <si>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</si>
  <si>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</si>
  <si>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</si>
  <si>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</si>
  <si>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</si>
  <si>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</si>
  <si>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</si>
  <si>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</si>
  <si>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</si>
  <si>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</si>
  <si>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</si>
  <si>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</si>
  <si>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</si>
  <si>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</si>
  <si>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</si>
  <si>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</si>
  <si>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</si>
  <si>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</si>
  <si>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</si>
  <si>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</si>
  <si>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</si>
  <si>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</si>
  <si>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</si>
  <si>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</si>
  <si>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</si>
  <si>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</si>
  <si>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</si>
  <si>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</si>
  <si>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</si>
  <si>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</si>
  <si>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</si>
  <si>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</si>
  <si>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</si>
  <si>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</si>
  <si>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</si>
  <si>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</si>
  <si>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</si>
  <si>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</si>
  <si>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</si>
  <si>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</si>
  <si>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</si>
  <si>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</si>
  <si>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</si>
  <si>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</si>
  <si>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</si>
  <si>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</si>
  <si>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</si>
  <si>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</si>
  <si>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</si>
  <si>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</si>
  <si>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</si>
  <si>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</si>
  <si>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</si>
  <si>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</si>
  <si>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</si>
  <si>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</si>
  <si>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</si>
  <si>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</si>
  <si>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</si>
  <si>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</si>
  <si>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</si>
  <si>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</si>
  <si>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</si>
  <si>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</si>
  <si>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</si>
  <si>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</si>
  <si>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</si>
  <si>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</si>
  <si>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</si>
  <si>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</si>
  <si>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</si>
  <si>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</si>
  <si>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</si>
  <si>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</si>
  <si>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</si>
  <si>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</si>
  <si>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</si>
  <si>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</si>
  <si>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</si>
  <si>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</si>
  <si>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</si>
  <si>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</si>
  <si>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</si>
  <si>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</si>
  <si>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</si>
  <si>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</si>
  <si>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</si>
  <si>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</si>
  <si>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</si>
  <si>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</si>
  <si>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</si>
  <si>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</si>
  <si>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</si>
  <si>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</si>
  <si>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</si>
  <si>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</si>
  <si>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</si>
  <si>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</si>
  <si>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</si>
  <si>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</si>
  <si>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</si>
  <si>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</si>
  <si>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</si>
  <si>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</si>
  <si>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</si>
  <si>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</si>
  <si>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</si>
  <si>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</si>
  <si>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</si>
  <si>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</si>
  <si>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</si>
  <si>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</si>
  <si>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</si>
  <si>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</si>
  <si>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</si>
  <si>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</si>
  <si>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</si>
  <si>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</si>
  <si>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</si>
  <si>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</si>
  <si>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</si>
  <si>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</si>
  <si>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</si>
  <si>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</si>
  <si>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</si>
  <si>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</si>
  <si>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</si>
  <si>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</si>
  <si>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</si>
  <si>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</si>
  <si>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</si>
  <si>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</si>
  <si>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</si>
  <si>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</si>
  <si>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</si>
  <si>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</si>
  <si>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</si>
  <si>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</si>
  <si>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</si>
  <si>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</si>
  <si>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</si>
  <si>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</si>
  <si>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</si>
  <si>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</si>
  <si>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</si>
  <si>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</si>
  <si>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</si>
  <si>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</si>
  <si>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</si>
  <si>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</si>
  <si>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</si>
  <si>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</si>
  <si>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</si>
  <si>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</si>
  <si>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</si>
  <si>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</si>
  <si>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</si>
  <si>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</si>
  <si>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</si>
  <si>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</si>
  <si>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</si>
  <si>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</si>
  <si>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</si>
  <si>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</si>
  <si>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</si>
  <si>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</si>
  <si>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</si>
  <si>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</si>
  <si>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</si>
  <si>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</si>
  <si>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</si>
  <si>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</si>
  <si>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</si>
  <si>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</si>
  <si>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</si>
  <si>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</si>
  <si>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</si>
  <si>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</si>
  <si>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</si>
  <si>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</si>
  <si>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</si>
  <si>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</si>
  <si>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</si>
  <si>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</si>
  <si>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</si>
  <si>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</si>
  <si>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</si>
  <si>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</si>
  <si>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</si>
  <si>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</si>
  <si>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</si>
  <si>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</si>
  <si>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</si>
  <si>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</si>
  <si>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</si>
  <si>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</si>
  <si>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</si>
  <si>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</si>
  <si>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</si>
  <si>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</si>
  <si>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</si>
  <si>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</si>
  <si>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</si>
  <si>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</si>
  <si>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</si>
  <si>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</si>
  <si>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</si>
  <si>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</si>
  <si>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</si>
  <si>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</si>
  <si>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</si>
  <si>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</si>
  <si>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</si>
  <si>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</si>
  <si>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</si>
  <si>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</si>
  <si>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</si>
  <si>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</si>
  <si>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</si>
  <si>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</si>
  <si>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</si>
  <si>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</si>
  <si>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</si>
  <si>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</si>
  <si>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</si>
  <si>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</si>
  <si>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</si>
  <si>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</si>
  <si>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</si>
  <si>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</si>
  <si>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</si>
  <si>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</si>
  <si>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</si>
  <si>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</si>
  <si>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</si>
  <si>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</si>
  <si>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</si>
  <si>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</si>
  <si>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</si>
  <si>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</si>
  <si>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</si>
  <si>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</si>
  <si>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</si>
  <si>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</si>
  <si>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</si>
  <si>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</si>
  <si>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</si>
  <si>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</si>
  <si>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</si>
  <si>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</si>
  <si>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</si>
  <si>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</si>
  <si>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</si>
  <si>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</si>
  <si>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</si>
  <si>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</si>
  <si>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</si>
  <si>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</si>
  <si>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</si>
  <si>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</si>
  <si>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</si>
  <si>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</si>
  <si>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</si>
  <si>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</si>
  <si>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</si>
  <si>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</si>
  <si>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</si>
  <si>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</si>
  <si>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</si>
  <si>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</si>
  <si>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</si>
  <si>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</si>
  <si>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</si>
  <si>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</si>
  <si>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</si>
  <si>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</si>
  <si>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</si>
  <si>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</si>
  <si>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</si>
  <si>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</si>
  <si>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</si>
  <si>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</si>
  <si>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</si>
  <si>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</si>
  <si>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</si>
  <si>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</si>
  <si>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</si>
  <si>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</si>
  <si>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</si>
  <si>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</si>
  <si>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</si>
  <si>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</si>
  <si>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</si>
  <si>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</si>
  <si>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</si>
  <si>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</si>
  <si>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</si>
  <si>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</si>
  <si>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</si>
  <si>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</si>
  <si>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</si>
  <si>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</si>
  <si>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</si>
  <si>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</si>
  <si>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</si>
  <si>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</si>
  <si>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</si>
  <si>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</si>
  <si>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</si>
  <si>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</si>
  <si>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</si>
  <si>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</si>
  <si>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</si>
  <si>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</si>
  <si>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</si>
  <si>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</si>
  <si>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</si>
  <si>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</si>
  <si>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</si>
  <si>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</si>
  <si>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</si>
  <si>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</si>
  <si>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</si>
  <si>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</si>
  <si>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</si>
  <si>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</si>
  <si>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</si>
  <si>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</si>
  <si>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</si>
  <si>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</si>
  <si>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</si>
  <si>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</si>
  <si>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</si>
  <si>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</si>
  <si>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</si>
  <si>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</si>
  <si>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</si>
  <si>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</si>
  <si>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</si>
  <si>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</si>
  <si>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</si>
  <si>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</si>
  <si>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</si>
  <si>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</si>
  <si>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</si>
  <si>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</si>
  <si>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</si>
  <si>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</si>
  <si>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</si>
  <si>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</si>
  <si>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</si>
  <si>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</si>
  <si>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</si>
  <si>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</si>
  <si>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</si>
  <si>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</si>
  <si>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</si>
  <si>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</si>
  <si>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</si>
  <si>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</si>
  <si>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</si>
  <si>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</si>
  <si>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</si>
  <si>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</si>
  <si>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</si>
  <si>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</si>
  <si>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</si>
  <si>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</si>
  <si>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</si>
  <si>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</si>
  <si>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</si>
  <si>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</si>
  <si>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</si>
  <si>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</si>
  <si>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</si>
  <si>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</si>
  <si>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</si>
  <si>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</si>
  <si>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</si>
  <si>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</si>
  <si>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</si>
  <si>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</si>
  <si>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</si>
  <si>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</si>
  <si>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</si>
  <si>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</si>
  <si>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</si>
  <si>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</si>
  <si>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</si>
  <si>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</si>
  <si>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</si>
  <si>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</si>
  <si>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</si>
  <si>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</si>
  <si>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</si>
  <si>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</si>
  <si>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</si>
  <si>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</si>
  <si>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</si>
  <si>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</si>
  <si>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</si>
  <si>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</si>
  <si>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</si>
  <si>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</si>
  <si>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</si>
  <si>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</si>
  <si>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</si>
  <si>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</si>
  <si>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</si>
  <si>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</si>
  <si>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</si>
  <si>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</si>
  <si>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</si>
  <si>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</si>
  <si>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</si>
  <si>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</si>
  <si>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</si>
  <si>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</si>
  <si>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</si>
  <si>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</si>
  <si>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</si>
  <si>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</si>
  <si>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</si>
  <si>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</si>
  <si>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</si>
  <si>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</si>
  <si>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</si>
  <si>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</si>
  <si>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</si>
  <si>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</si>
  <si>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</si>
  <si>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</si>
  <si>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</si>
  <si>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</si>
  <si>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</si>
  <si>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</si>
  <si>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</si>
  <si>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</si>
  <si>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</si>
  <si>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</si>
  <si>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</si>
  <si>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</si>
  <si>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</si>
  <si>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</si>
  <si>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</si>
  <si>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</si>
  <si>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</si>
  <si>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</si>
  <si>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</si>
  <si>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</si>
  <si>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</si>
  <si>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</si>
  <si>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</si>
  <si>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</si>
  <si>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</si>
  <si>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</si>
  <si>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</si>
  <si>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</si>
  <si>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</si>
  <si>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</si>
  <si>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</si>
  <si>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</si>
  <si>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</si>
  <si>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</si>
  <si>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</si>
  <si>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</si>
  <si>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</si>
  <si>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</si>
  <si>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</si>
  <si>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</si>
  <si>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</si>
  <si>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</si>
  <si>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</si>
  <si>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</si>
  <si>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</si>
  <si>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</si>
  <si>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</si>
  <si>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</si>
  <si>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</si>
  <si>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</si>
  <si>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</si>
  <si>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</si>
  <si>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</si>
  <si>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</si>
  <si>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</si>
  <si>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</si>
  <si>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</si>
  <si>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</si>
  <si>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</si>
  <si>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</si>
  <si>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</si>
  <si>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</si>
  <si>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</si>
  <si>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</si>
  <si>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</si>
  <si>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</si>
  <si>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</si>
  <si>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</si>
  <si>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</si>
  <si>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</si>
  <si>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</si>
  <si>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</si>
  <si>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</si>
  <si>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</si>
  <si>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</si>
  <si>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</si>
  <si>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</si>
  <si>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</si>
  <si>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</si>
  <si>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</si>
  <si>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</si>
  <si>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</si>
  <si>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</si>
  <si>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</si>
  <si>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</si>
  <si>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</si>
  <si>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</si>
  <si>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</si>
  <si>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</si>
  <si>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</si>
  <si>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</si>
  <si>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</si>
  <si>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</si>
  <si>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</si>
  <si>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</si>
  <si>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</si>
  <si>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</si>
  <si>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</si>
  <si>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</si>
  <si>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</si>
  <si>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</si>
  <si>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</si>
  <si>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</si>
  <si>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</si>
  <si>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</si>
  <si>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</si>
  <si>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</si>
  <si>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</si>
  <si>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</si>
  <si>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</si>
  <si>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</si>
  <si>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</si>
  <si>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</si>
  <si>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</si>
  <si>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</si>
  <si>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</si>
  <si>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</si>
  <si>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</si>
  <si>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</si>
  <si>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</si>
  <si>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</si>
  <si>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</si>
  <si>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</si>
  <si>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</si>
  <si>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</si>
  <si>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</si>
  <si>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</si>
  <si>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</si>
  <si>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</si>
  <si>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</si>
  <si>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</si>
  <si>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</si>
  <si>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</si>
  <si>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</si>
  <si>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</si>
  <si>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</si>
  <si>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</si>
  <si>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</si>
  <si>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</si>
  <si>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</si>
  <si>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</si>
  <si>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</si>
  <si>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</si>
  <si>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</si>
  <si>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</si>
  <si>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</si>
  <si>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</si>
  <si>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</si>
  <si>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</si>
  <si>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</si>
  <si>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</si>
  <si>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</si>
  <si>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</si>
  <si>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</si>
  <si>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</si>
  <si>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</si>
  <si>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</si>
  <si>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</si>
  <si>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</si>
  <si>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</si>
  <si>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</si>
  <si>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</si>
  <si>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</si>
  <si>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</si>
  <si>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</si>
  <si>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</si>
  <si>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</si>
  <si>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</si>
  <si>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</si>
  <si>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</si>
  <si>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</si>
  <si>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</si>
  <si>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</si>
  <si>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</si>
  <si>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</si>
  <si>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</si>
  <si>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</si>
  <si>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</si>
  <si>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</si>
  <si>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</si>
  <si>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</si>
  <si>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</si>
  <si>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</si>
  <si>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</si>
  <si>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</si>
  <si>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</si>
  <si>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</si>
  <si>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</si>
  <si>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</si>
  <si>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</si>
  <si>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</si>
  <si>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</si>
  <si>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</si>
  <si>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</si>
  <si>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</si>
  <si>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</si>
  <si>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</si>
  <si>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</si>
  <si>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</si>
  <si>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</si>
  <si>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</si>
  <si>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</si>
  <si>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</si>
  <si>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</si>
  <si>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</si>
  <si>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</si>
  <si>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</si>
  <si>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</si>
  <si>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</si>
  <si>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</si>
  <si>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</si>
  <si>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</si>
  <si>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</si>
  <si>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</si>
  <si>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</si>
  <si>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</si>
  <si>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</si>
  <si>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</si>
  <si>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</si>
  <si>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</si>
  <si>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</si>
  <si>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</si>
  <si>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</si>
  <si>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</si>
  <si>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</si>
  <si>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</si>
  <si>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</si>
  <si>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</si>
  <si>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</si>
  <si>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</si>
  <si>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</si>
  <si>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</si>
  <si>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</si>
  <si>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</si>
  <si>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</si>
  <si>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</si>
  <si>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</si>
  <si>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</si>
  <si>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</si>
  <si>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</si>
  <si>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</si>
  <si>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</si>
  <si>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</si>
  <si>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</si>
  <si>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</si>
  <si>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</si>
  <si>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</si>
  <si>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</si>
  <si>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</si>
  <si>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</si>
  <si>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</si>
  <si>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</si>
  <si>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</si>
  <si>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</si>
  <si>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</si>
  <si>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</si>
  <si>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</si>
  <si>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</si>
  <si>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</si>
  <si>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</si>
  <si>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</si>
  <si>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</si>
  <si>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</si>
  <si>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</si>
  <si>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</si>
  <si>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</si>
  <si>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</si>
  <si>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</si>
  <si>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</si>
  <si>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</si>
  <si>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</si>
  <si>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</si>
  <si>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</si>
  <si>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</si>
  <si>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</si>
  <si>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</si>
  <si>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</si>
  <si>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</si>
  <si>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</si>
  <si>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</si>
  <si>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</si>
  <si>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</si>
  <si>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</si>
  <si>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</si>
  <si>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</si>
  <si>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</si>
  <si>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</si>
  <si>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</si>
  <si>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</si>
  <si>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</si>
  <si>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</si>
  <si>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</si>
  <si>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</si>
  <si>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</si>
  <si>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</si>
  <si>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</si>
  <si>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</si>
  <si>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</si>
  <si>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</si>
  <si>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</si>
  <si>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</si>
  <si>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</si>
  <si>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</si>
  <si>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</si>
  <si>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</si>
  <si>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</si>
  <si>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</si>
  <si>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</si>
  <si>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</si>
  <si>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</si>
  <si>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</si>
  <si>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</si>
  <si>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</si>
  <si>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</si>
  <si>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</si>
  <si>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</si>
  <si>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</si>
  <si>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</si>
  <si>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</si>
  <si>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</si>
  <si>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</si>
  <si>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</si>
  <si>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</si>
  <si>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</si>
  <si>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</si>
  <si>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</si>
  <si>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</si>
  <si>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</si>
  <si>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</si>
  <si>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</si>
  <si>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</si>
  <si>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</si>
  <si>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</si>
  <si>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</si>
  <si>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</si>
  <si>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</si>
  <si>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</si>
  <si>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</si>
  <si>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</si>
  <si>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</si>
  <si>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</si>
  <si>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</si>
  <si>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</si>
  <si>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</si>
  <si>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</si>
  <si>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</si>
  <si>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</si>
  <si>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</si>
  <si>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</si>
  <si>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</si>
  <si>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</si>
  <si>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</si>
  <si>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</si>
  <si>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</si>
  <si>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</si>
  <si>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</si>
  <si>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</si>
  <si>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</si>
  <si>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</si>
  <si>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</si>
  <si>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</si>
  <si>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</si>
  <si>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</si>
  <si>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</si>
  <si>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</si>
  <si>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</si>
  <si>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</si>
  <si>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</si>
  <si>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</si>
  <si>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</si>
  <si>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</si>
  <si>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</si>
  <si>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</si>
  <si>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</si>
  <si>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</si>
  <si>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</si>
  <si>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</si>
  <si>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</si>
  <si>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</si>
  <si>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</si>
  <si>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</si>
  <si>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</si>
  <si>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</si>
  <si>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</si>
  <si>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</si>
  <si>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</si>
  <si>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</si>
  <si>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</si>
  <si>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</si>
  <si>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</si>
  <si>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</si>
  <si>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</si>
  <si>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</si>
  <si>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</si>
  <si>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</si>
  <si>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</si>
  <si>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</si>
  <si>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</si>
  <si>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</si>
  <si>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</si>
  <si>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</si>
  <si>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</si>
  <si>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</si>
  <si>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</si>
  <si>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</si>
  <si>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</si>
  <si>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</si>
  <si>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</si>
  <si>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</si>
  <si>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</si>
  <si>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</si>
  <si>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</si>
  <si>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</si>
  <si>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</si>
  <si>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</si>
  <si>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</si>
  <si>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</si>
  <si>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</si>
  <si>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</si>
  <si>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</si>
  <si>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</si>
  <si>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</si>
  <si>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</si>
  <si>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</si>
  <si>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</si>
  <si>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</si>
  <si>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</si>
  <si>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</si>
  <si>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</si>
  <si>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</si>
  <si>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</si>
  <si>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</si>
  <si>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</si>
  <si>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</si>
  <si>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</si>
  <si>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</si>
  <si>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</si>
  <si>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</si>
  <si>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</si>
  <si>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</si>
  <si>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</si>
  <si>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</si>
  <si>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</si>
  <si>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</si>
  <si>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</si>
  <si>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</si>
  <si>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</si>
  <si>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</si>
  <si>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</si>
  <si>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</si>
  <si>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</si>
  <si>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</si>
  <si>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</si>
  <si>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</si>
  <si>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</si>
  <si>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</si>
  <si>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</si>
  <si>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</si>
  <si>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</si>
  <si>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</si>
  <si>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</si>
  <si>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</si>
  <si>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</si>
  <si>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</si>
  <si>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</si>
  <si>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</si>
  <si>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</si>
  <si>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</si>
  <si>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</si>
  <si>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</si>
  <si>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</si>
  <si>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</si>
  <si>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</si>
  <si>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</si>
  <si>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</si>
  <si>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</si>
  <si>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</si>
  <si>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</si>
  <si>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</si>
  <si>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</si>
  <si>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</si>
  <si>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</si>
  <si>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</si>
  <si>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</si>
  <si>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</si>
  <si>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</si>
  <si>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</si>
  <si>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</si>
  <si>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</si>
  <si>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</si>
  <si>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</si>
  <si>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</si>
  <si>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</si>
  <si>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</si>
  <si>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</si>
  <si>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</si>
  <si>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</si>
  <si>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</si>
  <si>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</si>
  <si>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</si>
  <si>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</si>
  <si>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</si>
  <si>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</si>
  <si>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</si>
  <si>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</si>
  <si>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</si>
  <si>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</si>
  <si>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</si>
  <si>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</si>
  <si>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</si>
  <si>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</si>
  <si>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</si>
  <si>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</si>
  <si>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</si>
  <si>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</si>
  <si>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</si>
  <si>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</si>
  <si>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</si>
  <si>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</si>
  <si>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</si>
  <si>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</si>
  <si>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</si>
  <si>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</si>
  <si>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</si>
  <si>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</si>
  <si>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</si>
  <si>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</si>
  <si>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</si>
  <si>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</si>
  <si>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</si>
  <si>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</si>
  <si>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</si>
  <si>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</si>
  <si>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</si>
  <si>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</si>
  <si>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</si>
  <si>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</si>
  <si>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</si>
  <si>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</si>
  <si>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</si>
  <si>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</si>
  <si>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</si>
  <si>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</si>
  <si>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</si>
  <si>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</si>
  <si>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</si>
  <si>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</si>
  <si>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</si>
  <si>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</si>
  <si>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</si>
  <si>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</si>
  <si>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</si>
  <si>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</si>
  <si>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</si>
  <si>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</si>
  <si>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</si>
  <si>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</si>
  <si>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</si>
  <si>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</si>
  <si>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</si>
  <si>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</si>
  <si>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</si>
  <si>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</si>
  <si>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</si>
  <si>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</si>
  <si>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</si>
  <si>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</si>
  <si>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</si>
  <si>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</si>
  <si>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</si>
  <si>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</si>
  <si>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</si>
  <si>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</si>
  <si>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</si>
  <si>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</si>
  <si>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</si>
  <si>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</si>
  <si>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</si>
  <si>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</si>
  <si>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</si>
  <si>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</si>
  <si>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</si>
  <si>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</si>
  <si>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</si>
  <si>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</si>
  <si>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</si>
  <si>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</si>
  <si>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</si>
  <si>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</si>
  <si>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</si>
  <si>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</si>
  <si>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</si>
  <si>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</si>
  <si>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</si>
  <si>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</si>
  <si>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</si>
  <si>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</si>
  <si>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</si>
  <si>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</si>
  <si>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</si>
  <si>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</si>
  <si>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</si>
  <si>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</si>
  <si>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</si>
  <si>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</si>
  <si>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</si>
  <si>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</si>
  <si>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</si>
  <si>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</si>
  <si>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</si>
  <si>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</si>
  <si>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</si>
  <si>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</si>
  <si>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</si>
  <si>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</si>
  <si>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</si>
  <si>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</si>
  <si>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</si>
  <si>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</si>
  <si>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</si>
  <si>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</si>
  <si>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</si>
  <si>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</si>
  <si>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</si>
  <si>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</si>
  <si>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</si>
  <si>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</si>
  <si>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</si>
  <si>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</si>
  <si>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</si>
  <si>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</si>
  <si>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</si>
  <si>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</si>
  <si>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</si>
  <si>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</si>
  <si>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</si>
  <si>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</si>
  <si>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</si>
  <si>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</si>
  <si>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</si>
  <si>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</si>
  <si>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</si>
  <si>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</si>
  <si>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</si>
  <si>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</si>
  <si>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</si>
  <si>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</si>
  <si>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</si>
  <si>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</si>
  <si>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</si>
  <si>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</si>
  <si>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</si>
  <si>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</si>
  <si>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</si>
  <si>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</si>
  <si>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</si>
  <si>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</si>
  <si>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</si>
  <si>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</si>
  <si>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</si>
  <si>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</si>
  <si>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</si>
  <si>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</si>
  <si>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</si>
  <si>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</si>
  <si>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</si>
  <si>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</si>
  <si>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</si>
  <si>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</si>
  <si>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</si>
  <si>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</si>
  <si>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</si>
  <si>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</si>
  <si>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</si>
  <si>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</si>
  <si>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</si>
  <si>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</si>
  <si>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</si>
  <si>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</si>
  <si>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</si>
  <si>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</si>
  <si>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</si>
  <si>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</si>
  <si>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</si>
  <si>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</si>
  <si>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</si>
  <si>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</si>
  <si>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</si>
  <si>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</si>
  <si>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</si>
  <si>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</si>
  <si>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</si>
  <si>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</si>
  <si>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</si>
  <si>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</si>
  <si>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</si>
  <si>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</si>
  <si>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</si>
  <si>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</si>
  <si>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</si>
  <si>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</si>
  <si>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</si>
  <si>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</si>
  <si>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</si>
  <si>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</si>
  <si>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</si>
  <si>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</si>
  <si>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</si>
  <si>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</si>
  <si>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</si>
  <si>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</si>
  <si>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</si>
  <si>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</si>
  <si>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</si>
  <si>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</si>
  <si>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</si>
  <si>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</si>
  <si>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</si>
  <si>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</si>
  <si>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</si>
  <si>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</si>
  <si>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</si>
  <si>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</si>
  <si>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</si>
  <si>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</si>
  <si>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</si>
  <si>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</si>
  <si>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</si>
  <si>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</si>
  <si>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</si>
  <si>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</si>
  <si>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</si>
  <si>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</si>
  <si>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</si>
  <si>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</si>
  <si>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</si>
  <si>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</si>
  <si>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</si>
  <si>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</si>
  <si>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</si>
  <si>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</si>
  <si>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</si>
  <si>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</si>
  <si>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</si>
  <si>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</si>
  <si>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</si>
  <si>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</si>
  <si>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</si>
  <si>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</si>
  <si>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</si>
  <si>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</si>
  <si>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</si>
  <si>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</si>
  <si>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</si>
  <si>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</si>
  <si>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</si>
  <si>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</si>
  <si>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</si>
  <si>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</si>
  <si>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</si>
  <si>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</si>
  <si>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</si>
  <si>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</si>
  <si>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</si>
  <si>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</si>
  <si>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</si>
  <si>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</si>
  <si>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</si>
  <si>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</si>
  <si>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</si>
  <si>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</si>
  <si>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</si>
  <si>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</si>
  <si>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</si>
  <si>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</si>
  <si>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</si>
  <si>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</si>
  <si>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</si>
  <si>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</si>
  <si>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</si>
  <si>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</si>
  <si>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</si>
  <si>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</si>
  <si>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</si>
  <si>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</si>
  <si>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</si>
  <si>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</si>
  <si>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</si>
  <si>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</si>
  <si>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</si>
  <si>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</si>
  <si>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</si>
  <si>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</si>
  <si>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</si>
  <si>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</si>
  <si>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</si>
  <si>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</si>
  <si>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</si>
  <si>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</si>
  <si>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</si>
  <si>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</si>
  <si>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</si>
  <si>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</si>
  <si>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</si>
  <si>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</si>
  <si>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</si>
  <si>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</si>
  <si>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</si>
  <si>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</si>
  <si>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</si>
  <si>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</si>
  <si>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</si>
  <si>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</si>
  <si>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</si>
  <si>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</si>
  <si>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</si>
  <si>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</si>
  <si>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</si>
  <si>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</si>
  <si>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</si>
  <si>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</si>
  <si>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</si>
  <si>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</si>
  <si>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</si>
  <si>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</si>
  <si>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</si>
  <si>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</si>
  <si>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</si>
  <si>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</si>
  <si>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</si>
  <si>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</si>
  <si>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</si>
  <si>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</si>
  <si>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</si>
  <si>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</si>
  <si>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</si>
  <si>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</si>
  <si>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</si>
  <si>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</si>
  <si>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</si>
  <si>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</si>
  <si>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</si>
  <si>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</si>
  <si>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</si>
  <si>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</si>
  <si>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</si>
  <si>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</si>
  <si>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</si>
  <si>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</si>
  <si>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</si>
  <si>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</si>
  <si>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</si>
  <si>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</si>
  <si>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</si>
  <si>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</si>
  <si>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</si>
  <si>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</si>
  <si>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</si>
  <si>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</si>
  <si>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</si>
  <si>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</si>
  <si>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</si>
  <si>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</si>
  <si>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</si>
  <si>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</si>
  <si>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</si>
  <si>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</si>
  <si>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</si>
  <si>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</si>
  <si>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</si>
  <si>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</si>
  <si>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</si>
  <si>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</si>
  <si>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</si>
  <si>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</si>
  <si>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</si>
  <si>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</si>
  <si>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</si>
  <si>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</si>
  <si>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</si>
  <si>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</si>
  <si>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</si>
  <si>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</si>
  <si>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</si>
  <si>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</si>
  <si>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</si>
  <si>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</si>
  <si>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</si>
  <si>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</si>
  <si>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</si>
  <si>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</si>
  <si>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</si>
  <si>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</si>
  <si>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</si>
  <si>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</si>
  <si>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</si>
  <si>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</si>
  <si>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</si>
  <si>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</si>
  <si>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</si>
  <si>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</si>
  <si>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</si>
  <si>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</si>
  <si>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</si>
  <si>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</si>
  <si>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</si>
  <si>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</si>
  <si>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</si>
  <si>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</si>
  <si>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</si>
  <si>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</si>
  <si>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</si>
  <si>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</si>
  <si>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</si>
  <si>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</si>
  <si>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</si>
  <si>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</si>
  <si>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</si>
  <si>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</si>
  <si>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</si>
  <si>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</si>
  <si>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</si>
  <si>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</si>
  <si>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</si>
  <si>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</si>
  <si>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</si>
  <si>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</si>
  <si>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</si>
  <si>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</si>
  <si>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</si>
  <si>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</si>
  <si>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</si>
  <si>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</si>
  <si>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</si>
  <si>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</si>
  <si>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</si>
  <si>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</si>
  <si>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</si>
  <si>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</si>
  <si>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</si>
  <si>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</si>
  <si>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</si>
  <si>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</si>
  <si>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</si>
  <si>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</si>
  <si>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</si>
  <si>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</si>
  <si>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</si>
  <si>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</si>
  <si>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</si>
  <si>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</si>
  <si>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</si>
  <si>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</si>
  <si>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</si>
  <si>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</si>
  <si>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</si>
  <si>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</si>
  <si>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</si>
  <si>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</si>
  <si>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</si>
  <si>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</si>
  <si>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</si>
  <si>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</si>
  <si>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</si>
  <si>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</si>
  <si>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</si>
  <si>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</si>
  <si>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</si>
  <si>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</si>
  <si>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</si>
  <si>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</si>
  <si>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</si>
  <si>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</si>
  <si>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</si>
  <si>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</si>
  <si>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</si>
  <si>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</si>
  <si>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</si>
  <si>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</si>
  <si>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</si>
  <si>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</si>
  <si>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</si>
  <si>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</si>
  <si>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</si>
  <si>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</si>
  <si>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</si>
  <si>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</si>
  <si>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</si>
  <si>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</si>
  <si>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</si>
  <si>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</si>
  <si>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</si>
  <si>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</si>
  <si>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</si>
  <si>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</si>
  <si>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</si>
  <si>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</si>
  <si>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</si>
  <si>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</si>
  <si>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</si>
  <si>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</si>
  <si>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</si>
  <si>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</si>
  <si>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</si>
  <si>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</si>
  <si>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</si>
  <si>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</si>
  <si>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</si>
  <si>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</si>
  <si>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</si>
  <si>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</si>
  <si>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</si>
  <si>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</si>
  <si>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</si>
  <si>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</si>
  <si>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</si>
  <si>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</si>
  <si>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</si>
  <si>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</si>
  <si>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</si>
  <si>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</si>
  <si>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</si>
  <si>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</si>
  <si>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</si>
  <si>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</si>
  <si>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</si>
  <si>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</si>
  <si>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</si>
  <si>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</si>
  <si>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</si>
  <si>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</si>
  <si>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</si>
  <si>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</si>
  <si>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</si>
  <si>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</si>
  <si>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</si>
  <si>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</si>
  <si>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</si>
  <si>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</si>
  <si>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</si>
  <si>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</si>
  <si>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</si>
  <si>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</si>
  <si>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</si>
  <si>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</si>
  <si>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</si>
  <si>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</si>
  <si>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</si>
  <si>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</si>
  <si>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</si>
  <si>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</si>
  <si>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</si>
  <si>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</si>
  <si>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</si>
  <si>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</si>
  <si>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</si>
  <si>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</si>
  <si>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</si>
  <si>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</si>
  <si>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</si>
  <si>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</si>
  <si>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</si>
  <si>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</si>
  <si>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</si>
  <si>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</si>
  <si>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</si>
  <si>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</si>
  <si>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</si>
  <si>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</si>
  <si>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</si>
  <si>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</si>
  <si>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</si>
  <si>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</si>
  <si>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</si>
  <si>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</si>
  <si>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</si>
  <si>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</si>
  <si>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</si>
  <si>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</si>
  <si>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</si>
  <si>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</si>
  <si>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</si>
  <si>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</si>
  <si>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</si>
  <si>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</si>
  <si>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</si>
  <si>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</si>
  <si>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</si>
  <si>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</si>
  <si>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</si>
  <si>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</si>
  <si>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</si>
  <si>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</si>
  <si>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</si>
  <si>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</si>
  <si>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</si>
  <si>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</si>
  <si>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</si>
  <si>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</si>
  <si>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</si>
  <si>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</si>
  <si>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</si>
  <si>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</si>
  <si>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</si>
  <si>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</si>
  <si>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</si>
  <si>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</si>
  <si>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</si>
  <si>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</si>
  <si>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</si>
  <si>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</si>
  <si>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</si>
  <si>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</si>
  <si>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</si>
  <si>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</si>
  <si>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</si>
  <si>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</si>
  <si>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</si>
  <si>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</si>
  <si>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</si>
  <si>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</si>
  <si>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</si>
  <si>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</si>
  <si>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</si>
  <si>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</si>
  <si>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</si>
  <si>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</si>
  <si>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</si>
  <si>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</si>
  <si>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</si>
  <si>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</si>
  <si>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</si>
  <si>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</si>
  <si>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</si>
  <si>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</si>
  <si>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</si>
  <si>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</si>
  <si>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</si>
  <si>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</si>
  <si>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</si>
  <si>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</si>
  <si>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</si>
  <si>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</si>
  <si>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</si>
  <si>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</si>
  <si>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</si>
  <si>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</si>
  <si>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</si>
  <si>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</si>
  <si>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</si>
  <si>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</si>
  <si>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</si>
  <si>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</si>
  <si>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</si>
  <si>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</si>
  <si>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</si>
  <si>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</si>
  <si>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</si>
  <si>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</si>
  <si>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</si>
  <si>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</si>
  <si>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</si>
  <si>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</si>
  <si>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</si>
  <si>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</si>
  <si>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</si>
  <si>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</si>
  <si>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</si>
  <si>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</si>
  <si>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</si>
  <si>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</si>
  <si>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</si>
  <si>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</si>
  <si>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</si>
  <si>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</si>
  <si>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</si>
  <si>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</si>
  <si>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</si>
  <si>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</si>
  <si>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</si>
  <si>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</si>
  <si>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</si>
  <si>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</si>
  <si>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</si>
  <si>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</si>
  <si>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</si>
  <si>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</si>
  <si>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</si>
  <si>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</si>
  <si>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</si>
  <si>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</si>
  <si>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</si>
  <si>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</si>
  <si>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</si>
  <si>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</si>
  <si>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</si>
  <si>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</si>
  <si>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</si>
  <si>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</si>
  <si>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</si>
  <si>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</si>
  <si>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</si>
  <si>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</si>
  <si>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</si>
  <si>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</si>
  <si>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</si>
  <si>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</si>
  <si>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</si>
  <si>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</si>
  <si>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</si>
  <si>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</si>
  <si>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</si>
  <si>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</si>
  <si>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</si>
  <si>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</si>
  <si>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</si>
  <si>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</si>
  <si>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</si>
  <si>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</si>
  <si>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</si>
  <si>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</si>
  <si>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</si>
  <si>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</si>
  <si>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</si>
  <si>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</si>
  <si>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</si>
  <si>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</si>
  <si>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</si>
  <si>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</si>
  <si>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</si>
  <si>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</si>
  <si>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</si>
  <si>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</si>
  <si>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</si>
  <si>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</si>
  <si>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</si>
  <si>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</si>
  <si>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</si>
  <si>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</si>
  <si>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</si>
  <si>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</si>
  <si>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</si>
  <si>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</si>
  <si>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</si>
  <si>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</si>
  <si>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</si>
  <si>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</si>
  <si>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</si>
  <si>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</si>
  <si>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</si>
  <si>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</si>
  <si>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</si>
  <si>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</si>
  <si>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</si>
  <si>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</si>
  <si>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</si>
  <si>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</si>
  <si>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</si>
  <si>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</si>
  <si>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</si>
  <si>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</si>
  <si>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</si>
  <si>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</si>
  <si>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</si>
  <si>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</si>
  <si>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</si>
  <si>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</si>
  <si>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</si>
  <si>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</si>
  <si>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</si>
  <si>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</si>
  <si>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</si>
  <si>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</si>
  <si>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</si>
  <si>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</si>
  <si>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</si>
  <si>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</si>
  <si>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</si>
  <si>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</si>
  <si>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</si>
  <si>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</si>
  <si>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</si>
  <si>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</si>
  <si>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</si>
  <si>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</si>
  <si>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</si>
  <si>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</si>
  <si>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</si>
  <si>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</si>
  <si>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</si>
  <si>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</si>
  <si>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</si>
  <si>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</si>
  <si>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</si>
  <si>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</si>
  <si>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</si>
  <si>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</si>
  <si>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</si>
  <si>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</si>
  <si>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</si>
  <si>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</si>
  <si>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</si>
  <si>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</si>
  <si>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</si>
  <si>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</si>
  <si>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</si>
  <si>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</si>
  <si>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</si>
  <si>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</si>
  <si>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</si>
  <si>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</si>
  <si>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</si>
  <si>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</si>
  <si>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</si>
  <si>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</si>
  <si>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</si>
  <si>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</si>
  <si>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</si>
  <si>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</si>
  <si>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</si>
  <si>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</si>
  <si>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</si>
  <si>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</si>
  <si>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</si>
  <si>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</si>
  <si>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</si>
  <si>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</si>
  <si>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</si>
  <si>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</si>
  <si>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</si>
  <si>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</si>
  <si>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</si>
  <si>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</si>
  <si>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</si>
  <si>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</si>
  <si>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</si>
  <si>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</si>
  <si>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</si>
  <si>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</si>
  <si>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</si>
  <si>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</si>
  <si>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</si>
  <si>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</si>
  <si>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</si>
  <si>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</si>
  <si>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</si>
  <si>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</si>
  <si>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</si>
  <si>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</si>
  <si>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</si>
  <si>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</si>
  <si>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</si>
  <si>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</si>
  <si>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</si>
  <si>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</si>
  <si>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</si>
  <si>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</si>
  <si>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</si>
  <si>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</si>
  <si>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</si>
  <si>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</si>
  <si>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</si>
  <si>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</si>
  <si>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</si>
  <si>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</si>
  <si>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</si>
  <si>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</si>
  <si>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</si>
  <si>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</si>
  <si>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</si>
  <si>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</si>
  <si>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</si>
  <si>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</si>
  <si>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</si>
  <si>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</si>
  <si>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</si>
  <si>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</si>
  <si>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</si>
  <si>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</si>
  <si>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</si>
  <si>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</si>
  <si>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</si>
  <si>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</si>
  <si>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</si>
  <si>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</si>
  <si>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</si>
  <si>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</si>
  <si>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</si>
  <si>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</si>
  <si>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</si>
  <si>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</si>
  <si>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</si>
  <si>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</si>
  <si>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</si>
  <si>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</si>
  <si>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</si>
  <si>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</si>
  <si>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</si>
  <si>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</si>
  <si>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</si>
  <si>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</si>
  <si>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</si>
  <si>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</si>
  <si>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</si>
  <si>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</si>
  <si>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</si>
  <si>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</si>
  <si>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</si>
  <si>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</si>
  <si>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</si>
  <si>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</si>
  <si>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</si>
  <si>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</si>
  <si>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</si>
  <si>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</si>
  <si>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</si>
  <si>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</si>
  <si>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</si>
  <si>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</si>
  <si>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</si>
  <si>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</si>
  <si>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</si>
  <si>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</si>
  <si>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</si>
  <si>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</si>
  <si>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</si>
  <si>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</si>
  <si>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</si>
  <si>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</si>
  <si>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</si>
  <si>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</si>
  <si>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</si>
  <si>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</si>
  <si>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</si>
  <si>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</si>
  <si>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</si>
  <si>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</si>
  <si>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</si>
  <si>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</si>
  <si>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</si>
  <si>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</si>
  <si>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</si>
  <si>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</si>
  <si>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</si>
  <si>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</si>
  <si>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</si>
  <si>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</si>
  <si>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</si>
  <si>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</si>
  <si>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</si>
  <si>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</si>
  <si>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</si>
  <si>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</si>
  <si>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</si>
  <si>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</si>
  <si>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</si>
  <si>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</si>
  <si>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</si>
  <si>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</si>
  <si>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</si>
  <si>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</si>
  <si>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</si>
  <si>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</si>
  <si>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</si>
  <si>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</si>
  <si>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</si>
  <si>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</si>
  <si>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</si>
  <si>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</si>
  <si>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</si>
  <si>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</si>
  <si>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</si>
  <si>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</si>
  <si>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</si>
  <si>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</si>
  <si>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</si>
  <si>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</si>
  <si>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</si>
  <si>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</si>
  <si>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</si>
  <si>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</si>
  <si>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</si>
  <si>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</si>
  <si>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</si>
  <si>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</si>
  <si>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</si>
  <si>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</si>
  <si>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</si>
  <si>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</si>
  <si>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</si>
  <si>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</si>
  <si>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</si>
  <si>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</si>
  <si>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</si>
  <si>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</si>
  <si>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</si>
  <si>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</si>
  <si>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</si>
  <si>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</si>
  <si>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</si>
  <si>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</si>
  <si>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</si>
  <si>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</si>
  <si>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</si>
  <si>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</si>
  <si>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</si>
  <si>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</si>
  <si>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</si>
  <si>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</si>
  <si>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</si>
  <si>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</si>
  <si>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</si>
  <si>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</si>
  <si>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</si>
  <si>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</si>
  <si>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</si>
  <si>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</si>
  <si>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</si>
  <si>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</si>
  <si>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</si>
  <si>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</si>
  <si>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</si>
  <si>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</si>
  <si>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</si>
  <si>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</si>
  <si>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</si>
  <si>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</si>
  <si>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</si>
  <si>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</si>
  <si>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</si>
  <si>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</si>
  <si>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</si>
  <si>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</si>
  <si>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</si>
  <si>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</si>
  <si>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</si>
  <si>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</si>
  <si>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</si>
  <si>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</si>
  <si>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</si>
  <si>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</si>
  <si>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</si>
  <si>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</si>
  <si>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</si>
  <si>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</si>
  <si>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</si>
  <si>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</si>
  <si>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</si>
  <si>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</si>
  <si>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</si>
  <si>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</si>
  <si>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</si>
  <si>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</si>
  <si>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</si>
  <si>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</si>
  <si>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</si>
  <si>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</si>
  <si>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</si>
  <si>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</si>
  <si>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</si>
  <si>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</si>
  <si>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</si>
  <si>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</si>
  <si>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</si>
  <si>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</si>
  <si>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</si>
  <si>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</si>
  <si>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</si>
  <si>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</si>
  <si>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</si>
  <si>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</si>
  <si>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</si>
  <si>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</si>
  <si>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</si>
  <si>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</si>
  <si>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</si>
  <si>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</si>
  <si>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</si>
  <si>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</si>
  <si>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</si>
  <si>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</si>
  <si>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</si>
  <si>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</si>
  <si>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</si>
  <si>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</si>
  <si>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</si>
  <si>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</si>
  <si>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</si>
  <si>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</si>
  <si>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</si>
  <si>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</si>
  <si>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</si>
  <si>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</si>
  <si>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</si>
  <si>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</si>
  <si>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</si>
  <si>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</si>
  <si>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</si>
  <si>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</si>
  <si>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</si>
  <si>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</si>
  <si>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</si>
  <si>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</si>
  <si>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</si>
  <si>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</si>
  <si>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</si>
  <si>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</si>
  <si>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</si>
  <si>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</si>
  <si>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</si>
  <si>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</si>
  <si>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</si>
  <si>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</si>
  <si>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</si>
  <si>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</si>
  <si>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</si>
  <si>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</si>
  <si>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</si>
  <si>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</si>
  <si>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</si>
  <si>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</si>
  <si>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</si>
  <si>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</si>
  <si>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</si>
  <si>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</si>
  <si>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</si>
  <si>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</si>
  <si>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</si>
  <si>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</si>
  <si>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</si>
  <si>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</si>
  <si>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</si>
  <si>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</si>
  <si>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</si>
  <si>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</si>
  <si>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</si>
  <si>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</si>
  <si>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</si>
  <si>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</si>
  <si>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</si>
  <si>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</si>
  <si>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</si>
  <si>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</si>
  <si>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</si>
  <si>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</si>
  <si>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</si>
  <si>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</si>
  <si>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</si>
  <si>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</si>
  <si>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</si>
  <si>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</si>
  <si>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</si>
  <si>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</si>
  <si>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</si>
  <si>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</si>
  <si>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</si>
  <si>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</si>
  <si>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</si>
  <si>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</si>
  <si>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</si>
  <si>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</si>
  <si>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</si>
  <si>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</si>
  <si>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</si>
  <si>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</si>
  <si>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</si>
  <si>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</si>
  <si>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</si>
  <si>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</si>
  <si>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</si>
  <si>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</si>
  <si>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</si>
  <si>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</si>
  <si>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</si>
  <si>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</si>
  <si>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</si>
  <si>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</si>
  <si>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</si>
  <si>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</si>
  <si>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</si>
  <si>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</si>
  <si>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</si>
  <si>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</si>
  <si>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</si>
  <si>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</si>
  <si>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</si>
  <si>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</si>
  <si>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</si>
  <si>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</si>
  <si>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</si>
  <si>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</si>
  <si>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</si>
  <si>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</si>
  <si>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</si>
  <si>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</si>
  <si>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</si>
  <si>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</si>
  <si>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</si>
  <si>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</si>
  <si>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</si>
  <si>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</si>
  <si>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</si>
  <si>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</si>
  <si>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</si>
  <si>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</si>
  <si>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</si>
  <si>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</si>
  <si>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</si>
  <si>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</si>
  <si>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</si>
  <si>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</si>
  <si>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</si>
  <si>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</si>
  <si>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</si>
  <si>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</si>
  <si>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</si>
  <si>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</si>
  <si>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</si>
  <si>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</si>
  <si>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</si>
  <si>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</si>
  <si>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</si>
  <si>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</si>
  <si>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</si>
  <si>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</si>
  <si>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</si>
  <si>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</si>
  <si>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</si>
  <si>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</si>
  <si>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</si>
  <si>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</si>
  <si>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</si>
  <si>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</si>
  <si>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</si>
  <si>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</si>
  <si>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</si>
  <si>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</si>
  <si>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</si>
  <si>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</si>
  <si>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</si>
  <si>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</si>
  <si>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</si>
  <si>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</si>
  <si>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</si>
  <si>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</si>
  <si>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</si>
  <si>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</si>
  <si>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</si>
  <si>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</si>
  <si>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</si>
  <si>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</si>
  <si>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</si>
  <si>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</si>
  <si>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</si>
  <si>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</si>
  <si>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</si>
  <si>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</si>
  <si>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</si>
  <si>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</si>
  <si>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</si>
  <si>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</si>
  <si>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</si>
  <si>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</si>
  <si>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</si>
  <si>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</si>
  <si>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</si>
  <si>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</si>
  <si>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</si>
  <si>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</si>
  <si>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</si>
  <si>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</si>
  <si>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</si>
  <si>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</si>
  <si>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</si>
  <si>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</si>
  <si>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</si>
  <si>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</si>
  <si>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</si>
  <si>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</si>
  <si>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</si>
  <si>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</si>
  <si>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</si>
  <si>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</si>
  <si>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</si>
  <si>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</si>
  <si>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</si>
  <si>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</si>
  <si>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</si>
  <si>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</si>
  <si>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</si>
  <si>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</si>
  <si>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</si>
  <si>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</si>
  <si>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</si>
  <si>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</si>
  <si>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</si>
  <si>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</si>
  <si>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</si>
  <si>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</si>
  <si>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</si>
  <si>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</si>
  <si>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</si>
  <si>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</si>
  <si>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</si>
  <si>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</si>
  <si>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</si>
  <si>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</si>
  <si>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</si>
  <si>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</si>
  <si>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</si>
  <si>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</si>
  <si>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</si>
  <si>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</si>
  <si>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</si>
  <si>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</si>
  <si>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</si>
  <si>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</si>
  <si>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</si>
  <si>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</si>
  <si>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</si>
  <si>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</si>
  <si>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</si>
  <si>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</si>
  <si>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</si>
  <si>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</si>
  <si>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</si>
  <si>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</si>
  <si>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</si>
  <si>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</si>
  <si>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</si>
  <si>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</si>
  <si>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</si>
  <si>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</si>
  <si>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</si>
  <si>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</si>
  <si>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</si>
  <si>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</si>
  <si>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</si>
  <si>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</si>
  <si>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</si>
  <si>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</si>
  <si>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</si>
  <si>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</si>
  <si>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</si>
  <si>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</si>
  <si>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</si>
  <si>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</si>
  <si>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</si>
  <si>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</si>
  <si>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</si>
  <si>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</si>
  <si>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</si>
  <si>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</si>
  <si>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</si>
  <si>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</si>
  <si>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</si>
  <si>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</si>
  <si>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</si>
  <si>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</si>
  <si>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</si>
  <si>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</si>
  <si>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</si>
  <si>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</si>
  <si>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</si>
  <si>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</si>
  <si>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</si>
  <si>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</si>
  <si>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</si>
  <si>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</si>
  <si>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</si>
  <si>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</si>
  <si>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</si>
  <si>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</si>
  <si>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</si>
  <si>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</si>
  <si>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</si>
  <si>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</si>
  <si>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</si>
  <si>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</si>
  <si>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</si>
  <si>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</si>
  <si>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</si>
  <si>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</si>
  <si>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</si>
  <si>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</si>
  <si>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</si>
  <si>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</si>
  <si>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</si>
  <si>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</si>
  <si>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</si>
  <si>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</si>
  <si>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</si>
  <si>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</si>
  <si>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</si>
  <si>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</si>
  <si>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</si>
  <si>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</si>
  <si>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</si>
  <si>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</si>
  <si>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</si>
  <si>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</si>
  <si>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</si>
  <si>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</si>
  <si>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</si>
  <si>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</si>
  <si>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</si>
  <si>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</si>
  <si>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</si>
  <si>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</si>
  <si>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</si>
  <si>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</si>
  <si>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</si>
  <si>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</si>
  <si>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</si>
  <si>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</si>
  <si>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</si>
  <si>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</si>
  <si>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</si>
  <si>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</si>
  <si>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</si>
  <si>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</si>
  <si>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</si>
  <si>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</si>
  <si>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</si>
  <si>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</si>
  <si>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</si>
  <si>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</si>
  <si>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</si>
  <si>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</si>
  <si>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</si>
  <si>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</si>
  <si>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</si>
  <si>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</si>
  <si>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</si>
  <si>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</si>
  <si>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</si>
  <si>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</si>
  <si>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</si>
  <si>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</si>
  <si>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</si>
  <si>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</si>
  <si>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</si>
  <si>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</si>
  <si>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</si>
  <si>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</si>
  <si>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</si>
  <si>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</si>
  <si>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</si>
  <si>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</si>
  <si>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</si>
  <si>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</si>
  <si>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</si>
  <si>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</si>
  <si>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</si>
  <si>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</si>
  <si>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</si>
  <si>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</si>
  <si>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</si>
  <si>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</si>
  <si>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</si>
  <si>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</si>
  <si>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</si>
  <si>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</si>
  <si>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</si>
  <si>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</si>
  <si>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</si>
  <si>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</si>
  <si>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</si>
  <si>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</si>
  <si>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</si>
  <si>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</si>
  <si>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</si>
  <si>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</si>
  <si>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</si>
  <si>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</si>
  <si>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</si>
  <si>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</si>
  <si>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</si>
  <si>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</si>
  <si>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</si>
  <si>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</si>
  <si>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</si>
  <si>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</si>
  <si>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</si>
  <si>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</si>
  <si>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</si>
  <si>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</si>
  <si>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</si>
  <si>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</si>
  <si>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</si>
  <si>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</si>
  <si>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</si>
  <si>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</si>
  <si>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</si>
  <si>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</si>
  <si>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</si>
  <si>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</si>
  <si>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</si>
  <si>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</si>
  <si>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</si>
  <si>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</si>
  <si>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</si>
  <si>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</si>
  <si>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</si>
  <si>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</si>
  <si>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</si>
  <si>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</si>
  <si>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</si>
  <si>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</si>
  <si>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</si>
  <si>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</si>
  <si>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</si>
  <si>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</si>
  <si>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</si>
  <si>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</si>
  <si>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</si>
  <si>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</si>
  <si>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</si>
  <si>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</si>
  <si>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</si>
  <si>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</si>
  <si>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</si>
  <si>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</si>
  <si>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</si>
  <si>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</si>
  <si>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</si>
  <si>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</si>
  <si>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</si>
  <si>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</si>
  <si>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</si>
  <si>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</si>
  <si>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</si>
  <si>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</si>
  <si>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</si>
  <si>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</si>
  <si>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</si>
  <si>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</si>
  <si>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</si>
  <si>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</si>
  <si>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</si>
  <si>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</si>
  <si>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</si>
  <si>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</si>
  <si>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</si>
  <si>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</si>
  <si>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</si>
  <si>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</si>
  <si>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</si>
  <si>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</si>
  <si>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</si>
  <si>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</si>
  <si>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</si>
  <si>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</si>
  <si>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</si>
  <si>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</si>
  <si>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</si>
  <si>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</si>
  <si>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</si>
  <si>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</si>
  <si>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</si>
  <si>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</si>
  <si>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</si>
  <si>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</si>
  <si>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</si>
  <si>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</si>
  <si>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</si>
  <si>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</si>
  <si>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</si>
  <si>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</si>
  <si>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</si>
  <si>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</si>
  <si>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</si>
  <si>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</si>
  <si>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</si>
  <si>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</si>
  <si>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</si>
  <si>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</si>
  <si>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</si>
  <si>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</si>
  <si>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</si>
  <si>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</si>
  <si>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</si>
  <si>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</si>
  <si>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</si>
  <si>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</si>
  <si>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</si>
  <si>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</si>
  <si>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</si>
  <si>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</si>
  <si>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</si>
  <si>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</si>
  <si>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</si>
  <si>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</si>
  <si>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</si>
  <si>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</si>
  <si>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</si>
  <si>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</si>
  <si>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</si>
  <si>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</si>
  <si>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</si>
  <si>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</si>
  <si>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</si>
  <si>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</si>
  <si>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</si>
  <si>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</si>
  <si>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</si>
  <si>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</si>
  <si>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</si>
  <si>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</si>
  <si>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</si>
  <si>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</si>
  <si>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</si>
  <si>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</si>
  <si>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</si>
  <si>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</si>
  <si>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</si>
  <si>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</si>
  <si>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</si>
  <si>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</si>
  <si>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</si>
  <si>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</si>
  <si>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</si>
  <si>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</si>
  <si>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</si>
  <si>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</si>
  <si>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</si>
  <si>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</si>
  <si>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</si>
  <si>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</si>
  <si>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</si>
  <si>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</si>
  <si>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</si>
  <si>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</si>
  <si>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</si>
  <si>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</si>
  <si>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</si>
  <si>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</si>
  <si>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</si>
  <si>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</si>
  <si>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</si>
  <si>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</si>
  <si>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</si>
  <si>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</si>
  <si>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</si>
  <si>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</si>
  <si>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</si>
  <si>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</si>
  <si>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</si>
  <si>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</si>
  <si>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</si>
  <si>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</si>
  <si>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</si>
  <si>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</si>
  <si>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</si>
  <si>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</si>
  <si>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</si>
  <si>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</si>
  <si>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</si>
  <si>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</si>
  <si>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</si>
  <si>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</si>
  <si>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</si>
  <si>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</si>
  <si>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</si>
  <si>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</si>
  <si>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</si>
  <si>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</si>
  <si>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</si>
  <si>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</si>
  <si>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</si>
  <si>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</si>
  <si>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</si>
  <si>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</si>
  <si>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</si>
  <si>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</si>
  <si>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</si>
  <si>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</si>
  <si>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</si>
  <si>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</si>
  <si>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</si>
  <si>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</si>
  <si>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</si>
  <si>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</si>
  <si>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</si>
  <si>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</si>
  <si>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</si>
  <si>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</si>
  <si>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</si>
  <si>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</si>
  <si>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</si>
  <si>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</si>
  <si>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</si>
  <si>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</si>
  <si>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</si>
  <si>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</si>
  <si>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</si>
  <si>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</si>
  <si>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</si>
  <si>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</si>
  <si>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</si>
  <si>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</si>
  <si>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</si>
  <si>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</si>
  <si>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</si>
  <si>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</si>
  <si>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</si>
  <si>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</si>
  <si>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</si>
  <si>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</si>
  <si>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</si>
  <si>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</si>
  <si>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</si>
  <si>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</si>
  <si>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</si>
  <si>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</si>
  <si>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</si>
  <si>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</si>
  <si>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</si>
  <si>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</si>
  <si>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</si>
  <si>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</si>
  <si>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</si>
  <si>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</si>
  <si>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</si>
  <si>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</si>
  <si>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</si>
  <si>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</si>
  <si>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</si>
  <si>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</si>
  <si>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</si>
  <si>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</si>
  <si>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</si>
  <si>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</si>
  <si>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</si>
  <si>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</si>
  <si>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</si>
  <si>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</si>
  <si>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</si>
  <si>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</si>
  <si>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</si>
  <si>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</si>
  <si>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</si>
  <si>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</si>
  <si>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</si>
  <si>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</si>
  <si>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</si>
  <si>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</si>
  <si>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</si>
  <si>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</si>
  <si>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</si>
  <si>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</si>
  <si>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</si>
  <si>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</si>
  <si>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</si>
  <si>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</si>
  <si>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</si>
  <si>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</si>
  <si>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</si>
  <si>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</si>
  <si>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</si>
  <si>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</si>
  <si>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</si>
  <si>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</si>
  <si>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</si>
  <si>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</si>
  <si>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</si>
  <si>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</si>
  <si>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</si>
  <si>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</si>
  <si>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</si>
  <si>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</si>
  <si>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</si>
  <si>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</si>
  <si>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</si>
  <si>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</si>
  <si>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</si>
  <si>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</si>
  <si>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</si>
  <si>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</si>
  <si>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</si>
  <si>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</si>
  <si>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</si>
  <si>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</si>
  <si>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</si>
  <si>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</si>
  <si>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</si>
  <si>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</si>
  <si>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</si>
  <si>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</si>
  <si>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</si>
  <si>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</si>
  <si>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</si>
  <si>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</si>
  <si>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</si>
  <si>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</si>
  <si>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</si>
  <si>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</si>
  <si>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</si>
  <si>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</si>
  <si>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</si>
  <si>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</si>
  <si>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</si>
  <si>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</si>
  <si>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</si>
  <si>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</si>
  <si>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</si>
  <si>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</si>
  <si>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</si>
  <si>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</si>
  <si>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</si>
  <si>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</si>
  <si>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</si>
  <si>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</si>
  <si>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</si>
  <si>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</si>
  <si>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</si>
  <si>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</si>
  <si>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</si>
  <si>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</si>
  <si>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</si>
  <si>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</si>
  <si>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</si>
  <si>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</si>
  <si>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</si>
  <si>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</si>
  <si>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</si>
  <si>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</si>
  <si>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</si>
  <si>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</si>
  <si>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</si>
  <si>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</si>
  <si>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</si>
  <si>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</si>
  <si>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</si>
  <si>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</si>
  <si>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</si>
  <si>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</si>
  <si>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</si>
  <si>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</si>
  <si>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</si>
  <si>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</si>
  <si>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</si>
  <si>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</si>
  <si>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</si>
  <si>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</si>
  <si>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</si>
  <si>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</si>
  <si>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</si>
  <si>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</si>
  <si>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</si>
  <si>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</si>
  <si>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</si>
  <si>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</si>
  <si>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</si>
  <si>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</si>
  <si>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</si>
  <si>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</si>
  <si>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</si>
  <si>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</si>
  <si>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</si>
  <si>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</si>
  <si>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</si>
  <si>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</si>
  <si>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</si>
  <si>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</si>
  <si>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</si>
  <si>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</si>
  <si>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</si>
  <si>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</si>
  <si>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</si>
  <si>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</si>
  <si>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</si>
  <si>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</si>
  <si>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</si>
  <si>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</si>
  <si>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</si>
  <si>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</si>
  <si>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</si>
  <si>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</si>
  <si>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</si>
  <si>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</si>
  <si>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</si>
  <si>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</si>
  <si>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</si>
  <si>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</si>
  <si>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</si>
  <si>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</si>
  <si>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</si>
  <si>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</si>
  <si>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</si>
  <si>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</si>
  <si>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</si>
  <si>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</si>
  <si>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</si>
  <si>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</si>
  <si>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</si>
  <si>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</si>
  <si>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</si>
  <si>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</si>
  <si>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</si>
  <si>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</si>
  <si>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</si>
  <si>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</si>
  <si>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</si>
  <si>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</si>
  <si>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</si>
  <si>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</si>
  <si>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</si>
  <si>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</si>
  <si>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</si>
  <si>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</si>
  <si>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</si>
  <si>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</si>
  <si>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</si>
  <si>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</si>
  <si>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</si>
  <si>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</si>
  <si>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</si>
  <si>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</si>
  <si>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</si>
  <si>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</si>
  <si>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</si>
  <si>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</si>
  <si>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</si>
  <si>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</si>
  <si>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</si>
  <si>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</si>
  <si>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</si>
  <si>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</si>
  <si>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</si>
  <si>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</si>
  <si>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</si>
  <si>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</si>
  <si>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</si>
  <si>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</si>
  <si>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</si>
  <si>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</si>
  <si>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</si>
  <si>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</si>
  <si>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</si>
  <si>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</si>
  <si>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</si>
  <si>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</si>
  <si>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</si>
  <si>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</si>
  <si>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</si>
  <si>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</si>
  <si>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</si>
  <si>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</si>
  <si>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</si>
  <si>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</si>
  <si>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</si>
  <si>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</si>
  <si>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</si>
  <si>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</si>
  <si>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</si>
  <si>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</si>
  <si>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</si>
  <si>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</si>
  <si>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</si>
  <si>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</si>
  <si>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</si>
  <si>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</si>
  <si>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</si>
  <si>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</si>
  <si>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</si>
  <si>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</si>
  <si>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</si>
  <si>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</si>
  <si>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</si>
  <si>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</si>
  <si>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</si>
  <si>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</si>
  <si>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</si>
  <si>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</si>
  <si>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</si>
  <si>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</si>
  <si>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</si>
  <si>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</si>
  <si>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</si>
  <si>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</si>
  <si>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</si>
  <si>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</si>
  <si>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</si>
  <si>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</si>
  <si>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</si>
  <si>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</si>
  <si>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</si>
  <si>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</si>
  <si>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</si>
  <si>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</si>
  <si>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</si>
  <si>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</si>
  <si>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</si>
  <si>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</si>
  <si>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</si>
  <si>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</si>
  <si>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</si>
  <si>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</si>
  <si>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</si>
  <si>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</si>
  <si>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</si>
  <si>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</si>
  <si>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</si>
  <si>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</si>
  <si>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</si>
  <si>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</si>
  <si>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</si>
  <si>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</si>
  <si>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</si>
  <si>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</si>
  <si>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</si>
  <si>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</si>
  <si>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</si>
  <si>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</si>
  <si>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</si>
  <si>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</si>
  <si>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</si>
  <si>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</si>
  <si>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</si>
  <si>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</si>
  <si>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</si>
  <si>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</si>
  <si>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</si>
  <si>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</si>
  <si>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</si>
  <si>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</si>
  <si>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</si>
  <si>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</si>
  <si>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</si>
  <si>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</si>
  <si>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</si>
  <si>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</si>
  <si>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</si>
  <si>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</si>
  <si>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</si>
  <si>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</si>
  <si>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</si>
  <si>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</si>
  <si>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</si>
  <si>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</si>
  <si>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</si>
  <si>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</si>
  <si>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</si>
  <si>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</si>
  <si>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</si>
  <si>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</si>
  <si>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</si>
  <si>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</si>
  <si>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</si>
  <si>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</si>
  <si>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</si>
  <si>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</si>
  <si>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</si>
  <si>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</si>
  <si>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</si>
  <si>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</si>
  <si>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</si>
  <si>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</si>
  <si>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</si>
  <si>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</si>
  <si>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</si>
  <si>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</si>
  <si>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</si>
  <si>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</si>
  <si>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</si>
  <si>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</si>
  <si>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</si>
  <si>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</si>
  <si>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</si>
  <si>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</si>
  <si>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</si>
  <si>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</si>
  <si>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</si>
  <si>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</si>
  <si>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</si>
  <si>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</si>
  <si>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</si>
  <si>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</si>
  <si>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</si>
  <si>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</si>
  <si>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</si>
  <si>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</si>
  <si>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</si>
  <si>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</si>
  <si>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</si>
  <si>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</si>
  <si>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</si>
  <si>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</si>
  <si>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</si>
  <si>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</si>
  <si>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</si>
  <si>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</si>
  <si>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</si>
  <si>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</si>
  <si>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</si>
  <si>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</si>
  <si>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</si>
  <si>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</si>
  <si>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</si>
  <si>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</si>
  <si>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</si>
  <si>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</si>
  <si>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</si>
  <si>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</si>
  <si>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</si>
  <si>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</si>
  <si>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</si>
  <si>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</si>
  <si>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</si>
  <si>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</si>
  <si>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</si>
  <si>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</si>
  <si>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</si>
  <si>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</si>
  <si>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</si>
  <si>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</si>
  <si>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</si>
  <si>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</si>
  <si>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</si>
  <si>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</si>
  <si>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</si>
  <si>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</si>
  <si>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</si>
  <si>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</si>
  <si>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</si>
  <si>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</si>
  <si>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</si>
  <si>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</si>
  <si>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</si>
  <si>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</si>
  <si>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</si>
  <si>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</si>
  <si>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</si>
  <si>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</si>
  <si>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</si>
  <si>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</si>
  <si>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</si>
  <si>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</si>
  <si>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</si>
  <si>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</si>
  <si>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</si>
  <si>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</si>
  <si>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</si>
  <si>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</si>
  <si>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</si>
  <si>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</si>
  <si>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</si>
  <si>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</si>
  <si>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</si>
  <si>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</si>
  <si>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</si>
  <si>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</si>
  <si>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</si>
  <si>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</si>
  <si>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</si>
  <si>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</si>
  <si>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</si>
  <si>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</si>
  <si>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</si>
  <si>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</si>
  <si>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</si>
  <si>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</si>
  <si>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</si>
  <si>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</si>
  <si>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</si>
  <si>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</si>
  <si>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</si>
  <si>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</si>
  <si>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</si>
  <si>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</si>
  <si>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</si>
  <si>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</si>
  <si>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</si>
  <si>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</si>
  <si>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</si>
  <si>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</si>
  <si>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</si>
  <si>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</si>
  <si>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</si>
  <si>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</si>
  <si>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</si>
  <si>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</si>
  <si>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</si>
  <si>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</si>
  <si>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</si>
  <si>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</si>
  <si>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</si>
  <si>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</si>
  <si>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</si>
  <si>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</si>
  <si>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</si>
  <si>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</si>
  <si>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</si>
  <si>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</si>
  <si>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</si>
  <si>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</si>
  <si>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</si>
  <si>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</si>
  <si>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</si>
  <si>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</si>
  <si>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</si>
  <si>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</si>
  <si>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</si>
  <si>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</si>
  <si>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</si>
  <si>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</si>
  <si>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</si>
  <si>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</si>
  <si>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</si>
  <si>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</si>
  <si>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</si>
  <si>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</si>
  <si>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</si>
  <si>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</si>
  <si>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</si>
  <si>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</si>
  <si>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</si>
  <si>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</si>
  <si>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</si>
  <si>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</si>
  <si>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</si>
  <si>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</si>
  <si>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</si>
  <si>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</si>
  <si>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</si>
  <si>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</si>
  <si>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</si>
  <si>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</si>
  <si>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</si>
  <si>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</si>
  <si>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</si>
  <si>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</si>
  <si>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</si>
  <si>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</si>
  <si>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</si>
  <si>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</si>
  <si>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</si>
  <si>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</si>
  <si>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</si>
  <si>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</si>
  <si>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</si>
  <si>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</si>
  <si>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</si>
  <si>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</si>
  <si>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</si>
  <si>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</si>
  <si>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</si>
  <si>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</si>
  <si>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</si>
  <si>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</si>
  <si>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</si>
  <si>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</si>
  <si>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</si>
  <si>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</si>
  <si>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</si>
  <si>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</si>
  <si>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</si>
  <si>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</si>
  <si>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</si>
  <si>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</si>
  <si>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</si>
  <si>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</si>
  <si>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</si>
  <si>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</si>
  <si>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</si>
  <si>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</si>
  <si>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</si>
  <si>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</si>
  <si>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</si>
  <si>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</si>
  <si>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</si>
  <si>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</si>
  <si>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</si>
  <si>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</si>
  <si>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</si>
  <si>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</si>
  <si>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</si>
  <si>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</si>
  <si>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</si>
  <si>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</si>
  <si>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</si>
  <si>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</si>
  <si>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</si>
  <si>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</si>
  <si>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</si>
  <si>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</si>
  <si>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</si>
  <si>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</si>
  <si>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</si>
  <si>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</si>
  <si>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</si>
  <si>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</si>
  <si>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</si>
  <si>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</si>
  <si>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</si>
  <si>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</si>
  <si>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</si>
  <si>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</si>
  <si>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</si>
  <si>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</si>
  <si>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</si>
  <si>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</si>
  <si>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</si>
  <si>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</si>
  <si>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</si>
  <si>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</si>
  <si>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</si>
  <si>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</si>
  <si>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</si>
  <si>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</si>
  <si>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</si>
  <si>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</si>
  <si>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</si>
  <si>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</si>
  <si>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</si>
  <si>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</si>
  <si>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</si>
  <si>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</si>
  <si>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</si>
  <si>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</si>
  <si>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</si>
  <si>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</si>
  <si>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</si>
  <si>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</si>
  <si>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</si>
  <si>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</si>
  <si>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</si>
  <si>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</si>
  <si>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</si>
  <si>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</si>
  <si>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</si>
  <si>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</si>
  <si>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</si>
  <si>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</si>
  <si>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</si>
  <si>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</si>
  <si>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</si>
  <si>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</si>
  <si>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</si>
  <si>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</si>
  <si>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</si>
  <si>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</si>
  <si>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</si>
  <si>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</si>
  <si>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</si>
  <si>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</si>
  <si>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</si>
  <si>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</si>
  <si>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</si>
  <si>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</si>
  <si>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</si>
  <si>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</si>
  <si>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</si>
  <si>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</si>
  <si>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</si>
  <si>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</si>
  <si>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</si>
  <si>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</si>
  <si>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</si>
  <si>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</si>
  <si>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</si>
  <si>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</si>
  <si>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</si>
  <si>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</si>
  <si>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</si>
  <si>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</si>
  <si>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</si>
  <si>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</si>
  <si>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</si>
  <si>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</si>
  <si>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</si>
  <si>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</si>
  <si>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</si>
  <si>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</si>
  <si>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</si>
  <si>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</si>
  <si>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</si>
  <si>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</si>
  <si>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</si>
  <si>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</si>
  <si>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</si>
  <si>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</si>
  <si>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</si>
  <si>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</si>
  <si>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</si>
  <si>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</si>
  <si>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</si>
  <si>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</si>
  <si>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</si>
  <si>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</si>
  <si>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</si>
  <si>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</si>
  <si>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</si>
  <si>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</si>
  <si>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</si>
  <si>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</si>
  <si>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</si>
  <si>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</si>
  <si>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</si>
  <si>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</si>
  <si>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</si>
  <si>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</si>
  <si>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</si>
  <si>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</si>
  <si>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</si>
  <si>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</si>
  <si>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</si>
  <si>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</si>
  <si>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</si>
  <si>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</si>
  <si>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</si>
  <si>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</si>
  <si>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</si>
  <si>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</si>
  <si>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</si>
  <si>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</si>
  <si>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</si>
  <si>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</si>
  <si>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</si>
  <si>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</si>
  <si>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</si>
  <si>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</si>
  <si>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</si>
  <si>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</si>
  <si>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</si>
  <si>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</si>
  <si>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</si>
  <si>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</si>
  <si>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</si>
  <si>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</si>
  <si>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</si>
  <si>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</si>
  <si>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</si>
  <si>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</si>
  <si>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</si>
  <si>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</si>
  <si>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</si>
  <si>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</si>
  <si>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</si>
  <si>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</si>
  <si>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</si>
  <si>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</si>
  <si>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</si>
  <si>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</si>
  <si>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</si>
  <si>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</si>
  <si>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</si>
  <si>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</si>
  <si>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</si>
  <si>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</si>
  <si>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</si>
  <si>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</si>
  <si>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</si>
  <si>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</si>
  <si>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</si>
  <si>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</si>
  <si>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</si>
  <si>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</si>
  <si>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</si>
  <si>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</si>
  <si>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</si>
  <si>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</si>
  <si>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</si>
  <si>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</si>
  <si>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</si>
  <si>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</si>
  <si>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</si>
  <si>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</si>
  <si>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</si>
  <si>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</si>
  <si>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</si>
  <si>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</si>
  <si>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</si>
  <si>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</si>
  <si>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</si>
  <si>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</si>
  <si>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</si>
  <si>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</si>
  <si>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</si>
  <si>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</si>
  <si>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</si>
  <si>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</si>
  <si>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</si>
  <si>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</si>
  <si>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</si>
  <si>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</si>
  <si>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</si>
  <si>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</si>
  <si>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</si>
  <si>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</si>
  <si>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</si>
  <si>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</si>
  <si>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</si>
  <si>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</si>
  <si>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</si>
  <si>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</si>
  <si>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</si>
  <si>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</si>
  <si>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</si>
  <si>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</si>
  <si>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</si>
  <si>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</si>
  <si>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</si>
  <si>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</si>
  <si>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</si>
  <si>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</si>
  <si>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</si>
  <si>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</si>
  <si>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</si>
  <si>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</si>
  <si>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</si>
  <si>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</si>
  <si>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</si>
  <si>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</si>
  <si>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</si>
  <si>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</si>
  <si>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</si>
  <si>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</si>
  <si>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</si>
  <si>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</si>
  <si>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</si>
  <si>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</si>
  <si>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</si>
  <si>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</si>
  <si>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</si>
  <si>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</si>
  <si>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</si>
  <si>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</si>
  <si>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</si>
  <si>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</si>
  <si>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</si>
  <si>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</si>
  <si>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</si>
  <si>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</si>
  <si>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</si>
  <si>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</si>
  <si>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</si>
  <si>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</si>
  <si>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</si>
  <si>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</si>
  <si>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</si>
  <si>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</si>
  <si>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</si>
  <si>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</si>
  <si>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</si>
  <si>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</si>
  <si>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</si>
  <si>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</si>
  <si>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</si>
  <si>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</si>
  <si>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</si>
  <si>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</si>
  <si>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</si>
  <si>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</si>
  <si>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</si>
  <si>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</si>
  <si>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</si>
  <si>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</si>
  <si>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</si>
  <si>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</si>
  <si>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</si>
  <si>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</si>
  <si>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</si>
  <si>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</si>
  <si>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</si>
  <si>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</si>
  <si>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</si>
  <si>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</si>
  <si>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</si>
  <si>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</si>
  <si>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</si>
  <si>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</si>
  <si>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</si>
  <si>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</si>
  <si>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</si>
  <si>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</si>
  <si>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</si>
  <si>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</si>
  <si>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</si>
  <si>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</si>
  <si>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</si>
  <si>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</si>
  <si>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</si>
  <si>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</si>
  <si>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</si>
  <si>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</si>
  <si>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</si>
  <si>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</si>
  <si>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</si>
  <si>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</si>
  <si>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</si>
  <si>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</si>
  <si>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</si>
  <si>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</si>
  <si>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</si>
  <si>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</si>
  <si>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</si>
  <si>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</si>
  <si>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</si>
  <si>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</si>
  <si>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</si>
  <si>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</si>
  <si>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</si>
  <si>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</si>
  <si>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</si>
  <si>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</si>
  <si>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</si>
  <si>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</si>
  <si>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</si>
  <si>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</si>
  <si>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</si>
  <si>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</si>
  <si>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</si>
  <si>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</si>
  <si>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</si>
  <si>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</si>
  <si>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</si>
  <si>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</si>
  <si>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</si>
  <si>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</si>
  <si>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</si>
  <si>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</si>
  <si>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</si>
  <si>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</si>
  <si>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</si>
  <si>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</si>
  <si>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</si>
  <si>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</si>
  <si>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</si>
  <si>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</si>
  <si>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</si>
  <si>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</si>
  <si>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</si>
  <si>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</si>
  <si>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</si>
  <si>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</si>
  <si>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</si>
  <si>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</si>
  <si>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</si>
  <si>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</si>
  <si>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</si>
  <si>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</si>
  <si>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</si>
  <si>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</si>
  <si>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</si>
  <si>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</si>
  <si>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</si>
  <si>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</si>
  <si>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</si>
  <si>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</si>
  <si>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</si>
  <si>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</si>
  <si>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</si>
  <si>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</si>
  <si>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</si>
  <si>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</si>
  <si>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</si>
  <si>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</si>
  <si>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</si>
  <si>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</si>
  <si>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</si>
  <si>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</si>
  <si>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</si>
  <si>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</si>
  <si>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</si>
  <si>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</si>
  <si>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</si>
  <si>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</si>
  <si>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</si>
  <si>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</si>
  <si>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</si>
  <si>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</si>
  <si>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</si>
  <si>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</si>
  <si>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</si>
  <si>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</si>
  <si>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</si>
  <si>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</si>
  <si>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</si>
  <si>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</si>
  <si>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</si>
  <si>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</si>
  <si>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</si>
  <si>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</si>
  <si>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</si>
  <si>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</si>
  <si>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</si>
  <si>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</si>
  <si>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</si>
  <si>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</si>
  <si>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</si>
  <si>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</si>
  <si>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</si>
  <si>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</si>
  <si>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</si>
  <si>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</si>
  <si>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</si>
  <si>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</si>
  <si>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</si>
  <si>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</si>
  <si>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</si>
  <si>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</si>
  <si>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</si>
  <si>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</si>
  <si>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</si>
  <si>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</si>
  <si>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</si>
  <si>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</si>
  <si>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</si>
  <si>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</si>
  <si>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</si>
  <si>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</si>
  <si>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</si>
  <si>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</si>
  <si>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</si>
  <si>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</si>
  <si>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</si>
  <si>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</si>
  <si>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</si>
  <si>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</si>
  <si>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</si>
  <si>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</si>
  <si>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</si>
  <si>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</si>
  <si>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</si>
  <si>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</si>
  <si>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</si>
  <si>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</si>
  <si>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</si>
  <si>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</si>
  <si>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</si>
  <si>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</si>
  <si>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</si>
  <si>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</si>
  <si>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</si>
  <si>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</si>
  <si>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</si>
  <si>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</si>
  <si>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</si>
  <si>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</si>
  <si>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</si>
  <si>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</si>
  <si>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</si>
  <si>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</si>
  <si>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</si>
  <si>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</si>
  <si>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</si>
  <si>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</si>
  <si>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</si>
  <si>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</si>
  <si>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</si>
  <si>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</si>
  <si>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</si>
  <si>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</si>
  <si>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</si>
  <si>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</si>
  <si>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</si>
  <si>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</si>
  <si>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</si>
  <si>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</si>
  <si>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</si>
  <si>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</si>
  <si>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</si>
  <si>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</si>
  <si>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</si>
  <si>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</si>
  <si>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</si>
  <si>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</si>
  <si>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</si>
  <si>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</si>
  <si>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</si>
  <si>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</si>
  <si>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</si>
  <si>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</si>
  <si>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</si>
  <si>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</si>
  <si>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</si>
  <si>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</si>
  <si>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</si>
  <si>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</si>
  <si>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</si>
  <si>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</si>
  <si>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</si>
  <si>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</si>
  <si>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</si>
  <si>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</si>
  <si>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</si>
  <si>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</si>
  <si>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</si>
  <si>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</si>
  <si>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</si>
  <si>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</si>
  <si>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</si>
  <si>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</si>
  <si>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</si>
  <si>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</si>
  <si>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</si>
  <si>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</si>
  <si>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</si>
  <si>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</si>
  <si>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</si>
  <si>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</si>
  <si>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</si>
  <si>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</si>
  <si>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</si>
  <si>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</si>
  <si>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</si>
  <si>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</si>
  <si>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</si>
  <si>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</si>
  <si>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</si>
  <si>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</si>
  <si>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</si>
  <si>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</si>
  <si>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</si>
  <si>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</si>
  <si>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</si>
  <si>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</si>
  <si>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</si>
  <si>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</si>
  <si>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</si>
  <si>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</si>
  <si>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</si>
  <si>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</si>
  <si>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</si>
  <si>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</si>
  <si>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</si>
  <si>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</si>
  <si>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</si>
  <si>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</si>
  <si>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</si>
  <si>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</si>
  <si>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</si>
  <si>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</si>
  <si>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</si>
  <si>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</si>
  <si>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</si>
  <si>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</si>
  <si>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</si>
  <si>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</si>
  <si>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</si>
  <si>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</si>
  <si>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</si>
  <si>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</si>
  <si>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</si>
  <si>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</si>
  <si>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</si>
  <si>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</si>
  <si>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</si>
  <si>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</si>
  <si>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</si>
  <si>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</si>
  <si>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</si>
  <si>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</si>
  <si>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</si>
  <si>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</si>
  <si>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</si>
  <si>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</si>
  <si>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</si>
  <si>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</si>
  <si>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</si>
  <si>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</si>
  <si>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</si>
  <si>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</si>
  <si>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</si>
  <si>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</si>
  <si>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</si>
  <si>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</si>
  <si>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</si>
  <si>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</si>
  <si>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</si>
  <si>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</si>
  <si>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</si>
  <si>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</si>
  <si>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</si>
  <si>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</si>
  <si>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</si>
  <si>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</si>
  <si>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</si>
  <si>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</si>
  <si>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</si>
  <si>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</si>
  <si>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</si>
  <si>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</si>
  <si>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</si>
  <si>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</si>
  <si>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</si>
  <si>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</si>
  <si>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</si>
  <si>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</si>
  <si>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</si>
  <si>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</si>
  <si>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</si>
  <si>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</si>
  <si>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</si>
  <si>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</si>
  <si>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</si>
  <si>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</si>
  <si>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</si>
  <si>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</si>
  <si>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</si>
  <si>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</si>
  <si>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</si>
  <si>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</si>
  <si>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</si>
  <si>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</si>
  <si>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</si>
  <si>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</si>
  <si>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</si>
  <si>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</si>
  <si>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</si>
  <si>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</si>
  <si>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</si>
  <si>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</si>
  <si>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</si>
  <si>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</si>
  <si>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</si>
  <si>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</si>
  <si>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</si>
  <si>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</si>
  <si>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</si>
  <si>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</si>
  <si>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</si>
  <si>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</si>
  <si>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</si>
  <si>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</si>
  <si>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</si>
  <si>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</si>
  <si>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</si>
  <si>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</si>
  <si>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</si>
  <si>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</si>
  <si>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</si>
  <si>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</si>
  <si>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</si>
  <si>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</si>
  <si>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</si>
  <si>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</si>
  <si>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</si>
  <si>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</si>
  <si>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</si>
  <si>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</si>
  <si>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</si>
  <si>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</si>
  <si>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</si>
  <si>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</si>
  <si>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</si>
  <si>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</si>
  <si>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</si>
  <si>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</si>
  <si>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</si>
  <si>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</si>
  <si>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</si>
  <si>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</si>
  <si>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</si>
  <si>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</si>
  <si>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</si>
  <si>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</si>
  <si>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</si>
  <si>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</si>
  <si>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</si>
  <si>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</si>
  <si>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</si>
  <si>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</si>
  <si>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</si>
  <si>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</si>
  <si>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</si>
  <si>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</si>
  <si>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</si>
  <si>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</si>
  <si>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</si>
  <si>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</si>
  <si>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</si>
  <si>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</si>
  <si>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</si>
  <si>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</si>
  <si>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</si>
  <si>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</si>
  <si>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</si>
  <si>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</si>
  <si>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</si>
  <si>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</si>
  <si>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</si>
  <si>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</si>
  <si>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</si>
  <si>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</si>
  <si>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</si>
  <si>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</si>
  <si>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</si>
  <si>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</si>
  <si>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</si>
  <si>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</si>
  <si>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</si>
  <si>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</si>
  <si>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</si>
  <si>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</si>
  <si>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</si>
  <si>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</si>
  <si>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</si>
  <si>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</si>
  <si>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</si>
  <si>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</si>
  <si>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</si>
  <si>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</si>
  <si>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</si>
  <si>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</si>
  <si>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</si>
  <si>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</si>
  <si>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</si>
  <si>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</si>
  <si>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</si>
  <si>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</si>
  <si>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</si>
  <si>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</si>
  <si>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</si>
  <si>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</si>
  <si>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</si>
  <si>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</si>
  <si>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</si>
  <si>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</si>
  <si>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</si>
  <si>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</si>
  <si>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</si>
  <si>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</si>
  <si>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</si>
  <si>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</si>
  <si>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</si>
  <si>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</si>
  <si>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</si>
  <si>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</si>
  <si>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</si>
  <si>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</si>
  <si>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</si>
  <si>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</si>
  <si>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</si>
  <si>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</si>
  <si>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</si>
  <si>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</si>
  <si>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</si>
  <si>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</si>
  <si>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</si>
  <si>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</si>
  <si>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</si>
  <si>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</si>
  <si>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</si>
  <si>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</si>
  <si>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</si>
  <si>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</si>
  <si>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</si>
  <si>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</si>
  <si>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</si>
  <si>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</si>
  <si>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</si>
  <si>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</si>
  <si>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</si>
  <si>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</si>
  <si>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</si>
  <si>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</si>
  <si>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</si>
  <si>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</si>
  <si>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</si>
  <si>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</si>
  <si>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</si>
  <si>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</si>
  <si>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</si>
  <si>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</si>
  <si>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</si>
  <si>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</si>
  <si>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</si>
  <si>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</si>
  <si>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</si>
  <si>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</si>
  <si>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</si>
  <si>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</si>
  <si>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</si>
  <si>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</si>
  <si>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</si>
  <si>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</si>
  <si>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</si>
  <si>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</si>
  <si>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</si>
  <si>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</si>
  <si>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</si>
  <si>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</si>
  <si>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</si>
  <si>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</si>
  <si>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</si>
  <si>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</si>
  <si>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</si>
  <si>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</si>
  <si>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</si>
  <si>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</si>
  <si>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</si>
  <si>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</si>
  <si>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</si>
  <si>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</si>
  <si>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</si>
  <si>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</si>
  <si>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</si>
  <si>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</si>
  <si>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</si>
  <si>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</si>
  <si>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</si>
  <si>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</si>
  <si>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</si>
  <si>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</si>
  <si>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</si>
  <si>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</si>
  <si>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</si>
  <si>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</si>
  <si>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</si>
  <si>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</si>
  <si>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</si>
  <si>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</si>
  <si>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</si>
  <si>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</si>
  <si>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</si>
  <si>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</si>
  <si>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</si>
  <si>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</si>
  <si>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</si>
  <si>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</si>
  <si>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</si>
  <si>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</si>
  <si>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</si>
  <si>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</si>
  <si>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</si>
  <si>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</si>
  <si>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</si>
  <si>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</si>
  <si>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</si>
  <si>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</si>
  <si>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</si>
  <si>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</si>
  <si>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</si>
  <si>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</si>
  <si>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</si>
  <si>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</si>
  <si>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</si>
  <si>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</si>
  <si>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</si>
  <si>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</si>
  <si>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</si>
  <si>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</si>
  <si>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</si>
  <si>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</si>
  <si>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</si>
  <si>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</si>
  <si>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</si>
  <si>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</si>
  <si>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</si>
  <si>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</si>
  <si>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</si>
  <si>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</si>
  <si>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</si>
  <si>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</si>
  <si>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</si>
  <si>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</si>
  <si>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</si>
  <si>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</si>
  <si>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</si>
  <si>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</si>
  <si>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</si>
  <si>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</si>
  <si>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</si>
  <si>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</si>
  <si>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</si>
  <si>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</si>
  <si>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</si>
  <si>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</si>
  <si>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</si>
  <si>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</si>
  <si>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</si>
  <si>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</si>
  <si>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</si>
  <si>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</si>
  <si>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</si>
  <si>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</si>
  <si>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</si>
  <si>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</si>
  <si>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</si>
  <si>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</si>
  <si>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</si>
  <si>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</si>
  <si>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</si>
  <si>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</si>
  <si>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</si>
  <si>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</si>
  <si>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</si>
  <si>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</si>
  <si>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</si>
  <si>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</si>
  <si>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</si>
  <si>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</si>
  <si>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</si>
  <si>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</si>
  <si>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</si>
  <si>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</si>
  <si>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</si>
  <si>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</si>
  <si>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</si>
  <si>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</si>
  <si>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</si>
  <si>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</si>
  <si>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</si>
  <si>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</si>
  <si>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</si>
  <si>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</si>
  <si>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</si>
  <si>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</si>
  <si>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</si>
  <si>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</si>
  <si>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</si>
  <si>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</si>
  <si>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</si>
  <si>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</si>
  <si>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</si>
  <si>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</si>
  <si>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</si>
  <si>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</si>
  <si>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</si>
  <si>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</si>
  <si>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</si>
  <si>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</si>
  <si>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</si>
  <si>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</si>
  <si>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</si>
  <si>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</si>
  <si>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</si>
  <si>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</si>
  <si>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</si>
  <si>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</si>
  <si>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</si>
  <si>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</si>
  <si>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</si>
  <si>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</si>
  <si>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</si>
  <si>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</si>
  <si>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</si>
  <si>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</si>
  <si>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</si>
  <si>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</si>
  <si>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</si>
  <si>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</si>
  <si>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</si>
  <si>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</si>
  <si>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</si>
  <si>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</si>
  <si>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</si>
  <si>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</si>
  <si>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</si>
  <si>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</si>
  <si>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</si>
  <si>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</si>
  <si>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</si>
  <si>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</si>
  <si>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</si>
  <si>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</si>
  <si>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</si>
  <si>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</si>
  <si>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</si>
  <si>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</si>
  <si>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</si>
  <si>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</si>
  <si>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</si>
  <si>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</si>
  <si>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</si>
  <si>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</si>
  <si>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</si>
  <si>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</si>
  <si>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</si>
  <si>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</si>
  <si>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</si>
  <si>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</si>
  <si>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</si>
  <si>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</si>
  <si>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</si>
  <si>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</si>
  <si>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</si>
  <si>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</si>
  <si>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</si>
  <si>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</si>
  <si>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</si>
  <si>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</si>
  <si>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</si>
  <si>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</si>
  <si>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</si>
  <si>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</si>
  <si>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</si>
  <si>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</si>
  <si>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</si>
  <si>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</si>
  <si>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</si>
  <si>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</si>
  <si>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</si>
  <si>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</si>
  <si>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</si>
  <si>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</si>
  <si>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</si>
  <si>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</si>
  <si>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</si>
  <si>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</si>
  <si>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</si>
  <si>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</si>
  <si>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</si>
  <si>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</si>
  <si>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</si>
  <si>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</si>
  <si>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</si>
  <si>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</si>
  <si>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</si>
  <si>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</si>
  <si>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</si>
  <si>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</si>
  <si>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</si>
  <si>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</si>
  <si>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</si>
  <si>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</si>
  <si>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</si>
  <si>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</si>
  <si>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</si>
  <si>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</si>
  <si>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</si>
  <si>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</si>
  <si>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</si>
  <si>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</si>
  <si>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</si>
  <si>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</si>
  <si>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</si>
  <si>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</si>
  <si>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</si>
  <si>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</si>
  <si>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</si>
  <si>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</si>
  <si>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</si>
  <si>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</si>
  <si>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</si>
  <si>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</si>
  <si>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</si>
  <si>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</si>
  <si>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</si>
  <si>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</si>
  <si>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</si>
  <si>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</si>
  <si>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</si>
  <si>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</si>
  <si>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</si>
  <si>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</si>
  <si>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</si>
  <si>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</si>
  <si>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</si>
  <si>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</si>
  <si>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</si>
  <si>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</si>
  <si>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</si>
  <si>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</si>
  <si>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</si>
  <si>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</si>
  <si>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</si>
  <si>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</si>
  <si>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</si>
  <si>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</si>
  <si>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</si>
  <si>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</si>
  <si>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</si>
  <si>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</si>
  <si>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</si>
  <si>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</si>
  <si>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</si>
  <si>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</si>
  <si>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</si>
  <si>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</si>
  <si>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</si>
  <si>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</si>
  <si>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</si>
  <si>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</si>
  <si>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</si>
  <si>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</si>
  <si>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</si>
  <si>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</si>
  <si>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</si>
  <si>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</si>
  <si>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</si>
  <si>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</si>
  <si>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</si>
  <si>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</si>
  <si>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</si>
  <si>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</si>
  <si>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</si>
  <si>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</si>
  <si>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</si>
  <si>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</si>
  <si>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</si>
  <si>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</si>
  <si>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</si>
  <si>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</si>
  <si>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</si>
  <si>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</si>
  <si>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</si>
  <si>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</si>
  <si>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</si>
  <si>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</si>
  <si>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</si>
  <si>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</si>
  <si>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</si>
  <si>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</si>
  <si>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</si>
  <si>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</si>
  <si>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</si>
  <si>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</si>
  <si>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</si>
  <si>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</si>
  <si>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</si>
  <si>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</si>
  <si>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</si>
  <si>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</si>
  <si>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</si>
  <si>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</si>
  <si>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</si>
  <si>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</si>
  <si>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</si>
  <si>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</si>
  <si>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</si>
  <si>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</si>
  <si>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</si>
  <si>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</si>
  <si>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</si>
  <si>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</si>
  <si>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</si>
  <si>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</si>
  <si>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</si>
  <si>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</si>
  <si>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</si>
  <si>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</si>
  <si>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</si>
  <si>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</si>
  <si>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</si>
  <si>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</si>
  <si>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</si>
  <si>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</si>
  <si>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</si>
  <si>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</si>
  <si>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</si>
  <si>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</si>
  <si>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</si>
  <si>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</si>
  <si>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</si>
  <si>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</si>
  <si>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</si>
  <si>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</si>
  <si>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</si>
  <si>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</si>
  <si>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</si>
  <si>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</si>
  <si>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</si>
  <si>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</si>
  <si>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</si>
  <si>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</si>
  <si>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</si>
  <si>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</si>
  <si>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</si>
  <si>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</si>
  <si>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</si>
  <si>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</si>
  <si>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</si>
  <si>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</si>
  <si>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</si>
  <si>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</si>
  <si>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</si>
  <si>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</si>
  <si>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</si>
  <si>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</si>
  <si>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</si>
  <si>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</si>
  <si>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</si>
  <si>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</si>
  <si>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</si>
  <si>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</si>
  <si>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</si>
  <si>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</si>
  <si>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</si>
  <si>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</si>
  <si>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</si>
  <si>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</si>
  <si>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</si>
  <si>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</si>
  <si>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</si>
  <si>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</si>
  <si>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</si>
  <si>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</si>
  <si>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</si>
  <si>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</si>
  <si>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</si>
  <si>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</si>
  <si>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</si>
  <si>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</si>
  <si>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</si>
  <si>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</si>
  <si>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</si>
  <si>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</si>
  <si>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</si>
  <si>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</si>
  <si>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</si>
  <si>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</si>
  <si>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</si>
  <si>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</si>
  <si>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</si>
  <si>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</si>
  <si>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</si>
  <si>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</si>
  <si>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</si>
  <si>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</si>
  <si>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</si>
  <si>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</si>
  <si>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</si>
  <si>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</si>
  <si>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</si>
  <si>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</si>
  <si>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</si>
  <si>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</si>
  <si>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</si>
  <si>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</si>
  <si>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</si>
  <si>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</si>
  <si>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</si>
  <si>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</si>
  <si>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</si>
  <si>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</si>
  <si>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</si>
  <si>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</si>
  <si>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</si>
  <si>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</si>
  <si>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</si>
  <si>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</si>
  <si>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</si>
  <si>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</si>
  <si>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</si>
  <si>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</si>
  <si>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</si>
  <si>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</si>
  <si>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</si>
  <si>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</si>
  <si>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</si>
  <si>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</si>
  <si>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</si>
  <si>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</si>
  <si>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</si>
  <si>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</si>
  <si>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</si>
  <si>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</si>
  <si>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</si>
  <si>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</si>
  <si>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</si>
  <si>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</si>
  <si>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</si>
  <si>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</si>
  <si>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</si>
  <si>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</si>
  <si>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</si>
  <si>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</si>
  <si>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</si>
  <si>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</si>
  <si>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</si>
  <si>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</si>
  <si>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</si>
  <si>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</si>
  <si>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</si>
  <si>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</si>
  <si>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</si>
  <si>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</si>
  <si>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</si>
  <si>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</si>
  <si>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</si>
  <si>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</si>
  <si>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</si>
  <si>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</si>
  <si>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</si>
  <si>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</si>
  <si>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</si>
  <si>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</si>
  <si>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</si>
  <si>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</si>
  <si>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</si>
  <si>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</si>
  <si>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</si>
  <si>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</si>
  <si>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</si>
  <si>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</si>
  <si>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</si>
  <si>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</si>
  <si>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</si>
  <si>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</si>
  <si>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</si>
  <si>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</si>
  <si>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</si>
  <si>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</si>
  <si>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</si>
  <si>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</si>
  <si>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</si>
  <si>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</si>
  <si>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</si>
  <si>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</si>
  <si>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</si>
  <si>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</si>
  <si>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</si>
  <si>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</si>
  <si>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</si>
  <si>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</si>
  <si>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</si>
  <si>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</si>
  <si>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</si>
  <si>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</si>
  <si>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</si>
  <si>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</si>
  <si>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</si>
  <si>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</si>
  <si>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</si>
  <si>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</si>
  <si>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</si>
  <si>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</si>
  <si>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</si>
  <si>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</si>
  <si>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</si>
  <si>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</si>
  <si>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</si>
  <si>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</si>
  <si>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</si>
  <si>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</si>
  <si>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</si>
  <si>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</si>
  <si>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</si>
  <si>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</si>
  <si>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</si>
  <si>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</si>
  <si>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</si>
  <si>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</si>
  <si>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</si>
  <si>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</si>
  <si>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</si>
  <si>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</si>
  <si>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</si>
  <si>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</si>
  <si>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</si>
  <si>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</si>
  <si>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</si>
  <si>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</si>
  <si>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</si>
  <si>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</si>
  <si>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</si>
  <si>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</si>
  <si>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</si>
  <si>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</si>
  <si>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</si>
  <si>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</si>
  <si>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</si>
  <si>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</si>
  <si>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</si>
  <si>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</si>
  <si>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</si>
  <si>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</si>
  <si>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</si>
  <si>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</si>
  <si>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</si>
  <si>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</si>
  <si>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</si>
  <si>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</si>
  <si>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</si>
  <si>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</si>
  <si>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</si>
  <si>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</si>
  <si>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</si>
  <si>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</si>
  <si>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</si>
  <si>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</si>
  <si>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</si>
  <si>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</si>
  <si>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</si>
  <si>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</si>
  <si>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</si>
  <si>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</si>
  <si>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</si>
  <si>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</si>
  <si>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</si>
  <si>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</si>
  <si>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</si>
  <si>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</si>
  <si>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</si>
  <si>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</si>
  <si>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</si>
  <si>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</si>
  <si>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</si>
  <si>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</si>
  <si>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</si>
  <si>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</si>
  <si>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</si>
  <si>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</si>
  <si>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</si>
  <si>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</si>
  <si>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</si>
  <si>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</si>
  <si>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</si>
  <si>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</si>
  <si>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</si>
  <si>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</si>
  <si>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</si>
  <si>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</si>
  <si>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</si>
  <si>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</si>
  <si>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</si>
  <si>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</si>
  <si>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</si>
  <si>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</si>
  <si>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</si>
  <si>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</si>
  <si>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</si>
  <si>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</si>
  <si>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</si>
  <si>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</si>
  <si>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</si>
  <si>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</si>
  <si>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</si>
  <si>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</si>
  <si>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</si>
  <si>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</si>
  <si>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</si>
  <si>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</si>
  <si>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</si>
  <si>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</si>
  <si>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</si>
  <si>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</si>
  <si>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</si>
  <si>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</si>
  <si>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</si>
  <si>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</si>
  <si>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</si>
  <si>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</si>
  <si>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</si>
  <si>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</si>
  <si>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</si>
  <si>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</si>
  <si>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</si>
  <si>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</si>
  <si>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</si>
  <si>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</si>
  <si>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</si>
  <si>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</si>
  <si>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</si>
  <si>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</si>
  <si>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</si>
  <si>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</si>
  <si>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</si>
  <si>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</si>
  <si>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</si>
  <si>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</si>
  <si>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</si>
  <si>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</si>
  <si>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</si>
  <si>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</si>
  <si>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</si>
  <si>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</si>
  <si>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</si>
  <si>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</si>
  <si>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</si>
  <si>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</si>
  <si>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</si>
  <si>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</si>
  <si>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</si>
  <si>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</si>
  <si>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</si>
  <si>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</si>
  <si>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</si>
  <si>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</si>
  <si>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</si>
  <si>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</si>
  <si>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</si>
  <si>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</si>
  <si>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</si>
  <si>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</si>
  <si>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</si>
  <si>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</si>
  <si>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</si>
  <si>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</si>
  <si>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</si>
  <si>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</si>
  <si>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</si>
  <si>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</si>
  <si>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</si>
  <si>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</si>
  <si>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</si>
  <si>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</si>
  <si>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</si>
  <si>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</si>
  <si>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</si>
  <si>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</si>
  <si>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</si>
  <si>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</si>
  <si>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</si>
  <si>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</si>
  <si>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</si>
  <si>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</si>
  <si>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</si>
  <si>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</si>
  <si>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</si>
  <si>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</si>
  <si>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</si>
  <si>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</si>
  <si>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</si>
  <si>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</si>
  <si>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</si>
  <si>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</si>
  <si>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</si>
  <si>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</si>
  <si>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</si>
  <si>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</si>
  <si>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</si>
  <si>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</si>
  <si>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</si>
  <si>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</si>
  <si>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</si>
  <si>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</si>
  <si>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</si>
  <si>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</si>
  <si>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</si>
  <si>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</si>
  <si>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</si>
  <si>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</si>
  <si>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</si>
  <si>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</si>
  <si>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</si>
  <si>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</si>
  <si>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</si>
  <si>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</si>
  <si>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</si>
  <si>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</si>
  <si>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</si>
  <si>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</si>
  <si>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</si>
  <si>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</si>
  <si>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</si>
  <si>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</si>
  <si>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</si>
  <si>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</si>
  <si>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</si>
  <si>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</si>
  <si>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</si>
  <si>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</si>
  <si>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</si>
  <si>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</si>
  <si>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</si>
  <si>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</si>
  <si>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</si>
  <si>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</si>
  <si>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</si>
  <si>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</si>
  <si>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</si>
  <si>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</si>
  <si>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</si>
  <si>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</si>
  <si>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</si>
  <si>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</si>
  <si>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</si>
  <si>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</si>
  <si>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</si>
  <si>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</si>
  <si>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</si>
  <si>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</si>
  <si>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</si>
  <si>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</si>
  <si>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</si>
  <si>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</si>
  <si>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</si>
  <si>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</si>
  <si>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</si>
  <si>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</si>
  <si>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</si>
  <si>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</si>
  <si>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</si>
  <si>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</si>
  <si>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</si>
  <si>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</si>
  <si>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</si>
  <si>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</si>
  <si>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</si>
  <si>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</si>
  <si>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</si>
  <si>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</si>
  <si>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</si>
  <si>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</si>
  <si>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</si>
  <si>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</si>
  <si>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</si>
  <si>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</si>
  <si>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</si>
  <si>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</si>
  <si>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</si>
  <si>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</si>
  <si>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</si>
  <si>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</si>
  <si>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</si>
  <si>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</si>
  <si>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</si>
  <si>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</si>
  <si>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</si>
  <si>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</si>
  <si>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</si>
  <si>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</si>
  <si>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</si>
  <si>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</si>
  <si>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</si>
  <si>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</si>
  <si>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</si>
  <si>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</si>
  <si>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</si>
  <si>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</si>
  <si>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</si>
  <si>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</si>
  <si>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</si>
  <si>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</si>
  <si>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</si>
  <si>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</si>
  <si>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</si>
  <si>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</si>
  <si>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</si>
  <si>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</si>
  <si>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</si>
  <si>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</si>
  <si>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</si>
  <si>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</si>
  <si>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</si>
  <si>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</si>
  <si>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</si>
  <si>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</si>
  <si>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</si>
  <si>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</si>
  <si>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</si>
  <si>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</si>
  <si>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</si>
  <si>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</si>
  <si>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</si>
  <si>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</si>
  <si>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</si>
  <si>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</si>
  <si>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</si>
  <si>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</si>
  <si>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</si>
  <si>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</si>
  <si>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</si>
  <si>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</si>
  <si>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</si>
  <si>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</si>
  <si>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</si>
  <si>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</si>
  <si>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</si>
  <si>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</si>
  <si>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</si>
  <si>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</si>
  <si>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</si>
  <si>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</si>
  <si>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</si>
  <si>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</si>
  <si>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</si>
  <si>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</si>
  <si>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</si>
  <si>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</si>
  <si>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</si>
  <si>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</si>
  <si>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</si>
  <si>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</si>
  <si>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</si>
  <si>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</si>
  <si>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</si>
  <si>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</si>
  <si>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</si>
  <si>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</si>
  <si>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</si>
  <si>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</si>
  <si>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</si>
  <si>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</si>
  <si>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</si>
  <si>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</si>
  <si>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</si>
  <si>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</si>
  <si>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</si>
  <si>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</si>
  <si>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</si>
  <si>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</si>
  <si>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</si>
  <si>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</si>
  <si>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</si>
  <si>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</si>
  <si>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</si>
  <si>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</si>
  <si>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</si>
  <si>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</si>
  <si>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</si>
  <si>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</si>
  <si>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</si>
  <si>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</si>
  <si>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</si>
  <si>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</si>
  <si>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</si>
  <si>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</si>
  <si>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</si>
  <si>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</si>
  <si>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</si>
  <si>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</si>
  <si>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</si>
  <si>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</si>
  <si>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</si>
  <si>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</si>
  <si>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</si>
  <si>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</si>
  <si>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</si>
  <si>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</si>
  <si>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</si>
  <si>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</si>
  <si>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</si>
  <si>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</si>
  <si>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</si>
  <si>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</si>
  <si>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</si>
  <si>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</si>
  <si>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</si>
  <si>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</si>
  <si>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</si>
  <si>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</si>
  <si>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</si>
  <si>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</si>
  <si>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</si>
  <si>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</si>
  <si>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</si>
  <si>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</si>
  <si>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</si>
  <si>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</si>
  <si>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</si>
  <si>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</si>
  <si>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</si>
  <si>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</si>
  <si>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</si>
  <si>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</si>
  <si>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</si>
  <si>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</si>
  <si>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</si>
  <si>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</si>
  <si>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</si>
  <si>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</si>
  <si>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</si>
  <si>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</si>
  <si>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</si>
  <si>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</si>
  <si>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</si>
  <si>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</si>
  <si>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</si>
  <si>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</si>
  <si>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</si>
  <si>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</si>
  <si>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</si>
  <si>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</si>
  <si>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</si>
  <si>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</si>
  <si>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</si>
  <si>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</si>
  <si>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</si>
  <si>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</si>
  <si>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</si>
  <si>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</si>
  <si>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</si>
  <si>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</si>
  <si>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</si>
  <si>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</si>
  <si>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</si>
  <si>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</si>
  <si>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</si>
  <si>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</si>
  <si>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</si>
  <si>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</si>
  <si>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</si>
  <si>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</si>
  <si>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</si>
  <si>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</si>
  <si>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</si>
  <si>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</si>
  <si>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</si>
  <si>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</si>
  <si>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</si>
  <si>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</si>
  <si>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</si>
  <si>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</si>
  <si>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</si>
  <si>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</si>
  <si>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</si>
  <si>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</si>
  <si>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</si>
  <si>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</si>
  <si>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</si>
  <si>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</si>
  <si>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</si>
  <si>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</si>
  <si>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</si>
  <si>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</si>
  <si>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</si>
  <si>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</si>
  <si>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</si>
  <si>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</si>
  <si>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</si>
  <si>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</si>
  <si>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</si>
  <si>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</si>
  <si>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</si>
  <si>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</si>
  <si>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</si>
  <si>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</si>
  <si>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</si>
  <si>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</si>
  <si>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</si>
  <si>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</si>
  <si>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</si>
  <si>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</si>
  <si>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</si>
  <si>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</si>
  <si>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</si>
  <si>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</si>
  <si>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</si>
  <si>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</si>
  <si>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</si>
  <si>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</si>
  <si>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</si>
  <si>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</si>
  <si>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</si>
  <si>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</si>
  <si>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</si>
  <si>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</si>
  <si>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</si>
  <si>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</si>
  <si>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</si>
  <si>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</si>
  <si>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</si>
  <si>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</si>
  <si>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</si>
  <si>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</si>
  <si>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</si>
  <si>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</si>
  <si>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</si>
  <si>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</si>
  <si>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</si>
  <si>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</si>
  <si>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</si>
  <si>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</si>
  <si>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</si>
  <si>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</si>
  <si>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</si>
  <si>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</si>
  <si>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</si>
  <si>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</si>
  <si>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</si>
  <si>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</si>
  <si>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</si>
  <si>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</si>
  <si>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</si>
  <si>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</si>
  <si>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</si>
  <si>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</si>
  <si>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</si>
  <si>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</si>
  <si>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</si>
  <si>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</si>
  <si>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</si>
  <si>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</si>
  <si>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</si>
  <si>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</si>
  <si>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</si>
  <si>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</si>
  <si>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</si>
  <si>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</si>
  <si>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</si>
  <si>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</si>
  <si>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</si>
  <si>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</si>
  <si>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</si>
  <si>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</si>
  <si>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</si>
  <si>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</si>
  <si>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</si>
  <si>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</si>
  <si>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</si>
  <si>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</si>
  <si>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</si>
  <si>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</si>
  <si>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</si>
  <si>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</si>
  <si>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</si>
  <si>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</si>
  <si>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</si>
  <si>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</si>
  <si>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</si>
  <si>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</si>
  <si>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</si>
  <si>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</si>
  <si>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</si>
  <si>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</si>
  <si>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</si>
  <si>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</si>
  <si>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</si>
  <si>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</si>
  <si>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</si>
  <si>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</si>
  <si>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</si>
  <si>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</si>
  <si>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</si>
  <si>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</si>
  <si>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</si>
  <si>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</si>
  <si>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</si>
  <si>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</si>
  <si>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</si>
  <si>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</si>
  <si>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</si>
  <si>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</si>
  <si>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</si>
  <si>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</si>
  <si>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</si>
  <si>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</si>
  <si>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</si>
  <si>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</si>
  <si>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</si>
  <si>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</si>
  <si>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</si>
  <si>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</si>
  <si>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</si>
  <si>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</si>
  <si>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</si>
  <si>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</si>
  <si>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</si>
  <si>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</si>
  <si>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</si>
  <si>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</si>
  <si>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</si>
  <si>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</si>
  <si>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</si>
  <si>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</si>
  <si>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</si>
  <si>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</si>
  <si>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</si>
  <si>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</si>
  <si>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</si>
  <si>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</si>
  <si>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</si>
  <si>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</si>
  <si>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</si>
  <si>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</si>
  <si>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</si>
  <si>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</si>
  <si>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</si>
  <si>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</si>
  <si>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</si>
  <si>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</si>
  <si>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</si>
  <si>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</si>
  <si>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</si>
  <si>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</si>
  <si>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</si>
  <si>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</si>
  <si>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</si>
  <si>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</si>
  <si>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</si>
  <si>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</si>
  <si>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</si>
  <si>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</si>
  <si>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</si>
  <si>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</si>
  <si>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</si>
  <si>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</si>
  <si>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</si>
  <si>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</si>
  <si>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</si>
  <si>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</si>
  <si>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</si>
  <si>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</si>
  <si>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</si>
  <si>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</si>
  <si>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</si>
  <si>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</si>
  <si>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</si>
  <si>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</si>
  <si>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</si>
  <si>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</si>
  <si>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</si>
  <si>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</si>
  <si>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</si>
  <si>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</si>
  <si>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</si>
  <si>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</si>
  <si>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</si>
  <si>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</si>
  <si>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</si>
  <si>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</si>
  <si>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</si>
  <si>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</si>
  <si>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</si>
  <si>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</si>
  <si>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</si>
  <si>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</si>
  <si>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</si>
  <si>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</si>
  <si>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</si>
  <si>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</si>
  <si>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</si>
  <si>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</si>
  <si>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</si>
  <si>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</si>
  <si>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</si>
  <si>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</si>
  <si>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</si>
  <si>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</si>
  <si>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</si>
  <si>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</si>
  <si>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</si>
  <si>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</si>
  <si>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</si>
  <si>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</si>
  <si>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</si>
  <si>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</si>
  <si>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</si>
  <si>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</si>
  <si>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</si>
  <si>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</si>
  <si>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</si>
  <si>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</si>
  <si>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</si>
  <si>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</si>
  <si>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</si>
  <si>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</si>
  <si>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</si>
  <si>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</si>
  <si>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</si>
  <si>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</si>
  <si>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</si>
  <si>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</si>
  <si>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</si>
  <si>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</si>
  <si>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</si>
  <si>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</si>
  <si>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</si>
  <si>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</si>
  <si>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</si>
  <si>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</si>
  <si>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</si>
  <si>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</si>
  <si>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</si>
  <si>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</si>
  <si>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</si>
  <si>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</si>
  <si>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</si>
  <si>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</si>
  <si>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</si>
  <si>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</si>
  <si>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</si>
  <si>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</si>
  <si>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</si>
  <si>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</si>
  <si>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</si>
  <si>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</si>
  <si>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</si>
  <si>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</si>
  <si>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</si>
  <si>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</si>
  <si>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</si>
  <si>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</si>
  <si>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</si>
  <si>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</si>
  <si>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</si>
  <si>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</si>
  <si>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</si>
  <si>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</si>
  <si>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</si>
  <si>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</si>
  <si>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</si>
  <si>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</si>
  <si>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</si>
  <si>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</si>
  <si>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</si>
  <si>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</si>
  <si>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</si>
  <si>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</si>
  <si>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</si>
  <si>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</si>
  <si>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</si>
  <si>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</si>
  <si>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</si>
  <si>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</si>
  <si>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</si>
  <si>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</si>
  <si>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</si>
  <si>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</si>
  <si>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</si>
  <si>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</si>
  <si>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</si>
  <si>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</si>
  <si>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</si>
  <si>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</si>
  <si>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</si>
  <si>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</si>
  <si>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</si>
  <si>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</si>
  <si>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</si>
  <si>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</si>
  <si>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</si>
  <si>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</si>
  <si>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</si>
  <si>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</si>
  <si>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</si>
  <si>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</si>
  <si>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</si>
  <si>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</si>
  <si>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</si>
  <si>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</si>
  <si>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</si>
  <si>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</si>
  <si>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</si>
  <si>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</si>
  <si>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</si>
  <si>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</si>
  <si>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</si>
  <si>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</si>
  <si>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</si>
  <si>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</si>
  <si>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</si>
  <si>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</si>
  <si>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</si>
  <si>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</si>
  <si>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</si>
  <si>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</si>
  <si>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</si>
  <si>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</si>
  <si>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</si>
  <si>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</si>
  <si>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</si>
  <si>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</si>
  <si>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</si>
  <si>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</si>
  <si>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</si>
  <si>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</si>
  <si>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</si>
  <si>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</si>
  <si>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</si>
  <si>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</si>
  <si>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</si>
  <si>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</si>
  <si>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</si>
  <si>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</si>
  <si>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</si>
  <si>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</si>
  <si>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</si>
  <si>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</si>
  <si>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</si>
  <si>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</si>
  <si>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</si>
  <si>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</si>
  <si>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</si>
  <si>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</si>
  <si>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</si>
  <si>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</si>
  <si>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</si>
  <si>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</si>
  <si>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</si>
  <si>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</si>
  <si>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</si>
  <si>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</si>
  <si>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</si>
  <si>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</si>
  <si>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</si>
  <si>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</si>
  <si>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</si>
  <si>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</si>
  <si>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</si>
  <si>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</si>
  <si>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</si>
  <si>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</si>
  <si>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</si>
  <si>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</si>
  <si>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</si>
  <si>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</si>
  <si>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</si>
  <si>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</si>
  <si>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</si>
  <si>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</si>
  <si>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</si>
  <si>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</si>
  <si>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</si>
  <si>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</si>
  <si>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</si>
  <si>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</si>
  <si>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</si>
  <si>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</si>
  <si>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</si>
  <si>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</si>
  <si>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</si>
  <si>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</si>
  <si>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</si>
  <si>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</si>
  <si>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</si>
  <si>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</si>
  <si>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</si>
  <si>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</si>
  <si>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</si>
  <si>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</si>
  <si>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</si>
  <si>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</si>
  <si>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</si>
  <si>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</si>
  <si>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</si>
  <si>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</si>
  <si>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</si>
  <si>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</si>
  <si>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</si>
  <si>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</si>
  <si>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</si>
  <si>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</si>
  <si>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</si>
  <si>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</si>
  <si>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</si>
  <si>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</si>
  <si>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</si>
  <si>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</si>
  <si>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</si>
  <si>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</si>
  <si>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</si>
  <si>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</si>
  <si>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</si>
  <si>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</si>
  <si>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</si>
  <si>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</si>
  <si>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</si>
  <si>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</si>
  <si>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</si>
  <si>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</si>
  <si>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</si>
  <si>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</si>
  <si>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</si>
  <si>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</si>
  <si>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</si>
  <si>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</si>
  <si>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</si>
  <si>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</si>
  <si>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</si>
  <si>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</si>
  <si>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</si>
  <si>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</si>
  <si>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</si>
  <si>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</si>
  <si>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</si>
  <si>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</si>
  <si>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</si>
  <si>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</si>
  <si>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</si>
  <si>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</si>
  <si>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</si>
  <si>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</si>
  <si>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</si>
  <si>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</si>
  <si>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</si>
  <si>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</si>
  <si>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</si>
  <si>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</si>
  <si>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</si>
  <si>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</si>
  <si>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</si>
  <si>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</si>
  <si>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</si>
  <si>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</si>
  <si>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</si>
  <si>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</si>
  <si>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</si>
  <si>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</si>
  <si>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</si>
  <si>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</si>
  <si>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</si>
  <si>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</si>
  <si>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</si>
  <si>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</si>
  <si>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</si>
  <si>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</si>
  <si>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</si>
  <si>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</si>
  <si>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</si>
  <si>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</si>
  <si>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</si>
  <si>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</si>
  <si>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</si>
  <si>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</si>
  <si>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</si>
  <si>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</si>
  <si>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</si>
  <si>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</si>
  <si>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</si>
  <si>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</si>
  <si>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</si>
  <si>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</si>
  <si>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</si>
  <si>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</si>
  <si>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</si>
  <si>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</si>
  <si>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</si>
  <si>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</si>
  <si>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</si>
  <si>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</si>
  <si>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</si>
  <si>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</si>
  <si>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</si>
  <si>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</si>
  <si>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</si>
  <si>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</si>
  <si>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</si>
  <si>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</si>
  <si>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</si>
  <si>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</si>
  <si>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</si>
  <si>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</si>
  <si>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</si>
  <si>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</si>
  <si>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</si>
  <si>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</si>
  <si>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</si>
  <si>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</si>
  <si>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</si>
  <si>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</si>
  <si>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</si>
  <si>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</si>
  <si>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</si>
  <si>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</si>
  <si>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</si>
  <si>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</si>
  <si>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</si>
  <si>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</si>
  <si>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</si>
  <si>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</si>
  <si>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</si>
  <si>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</si>
  <si>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</si>
  <si>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</si>
  <si>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</si>
  <si>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</si>
  <si>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</si>
  <si>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</si>
  <si>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</si>
  <si>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</si>
  <si>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</si>
  <si>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</si>
  <si>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</si>
  <si>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</si>
  <si>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</si>
  <si>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</si>
  <si>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</si>
  <si>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</si>
  <si>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</si>
  <si>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</si>
  <si>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</si>
  <si>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</si>
  <si>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</si>
  <si>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</si>
  <si>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</si>
  <si>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</si>
  <si>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</si>
  <si>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</si>
  <si>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</si>
  <si>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</si>
  <si>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</si>
  <si>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</si>
  <si>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</si>
  <si>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</si>
  <si>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</si>
  <si>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</si>
  <si>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</si>
  <si>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</si>
  <si>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</si>
  <si>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</si>
  <si>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</si>
  <si>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</si>
  <si>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</si>
  <si>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</si>
  <si>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</si>
  <si>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</si>
  <si>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</si>
  <si>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</si>
  <si>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</si>
  <si>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</si>
  <si>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</si>
  <si>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</si>
  <si>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</si>
  <si>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</si>
  <si>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</si>
  <si>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</si>
  <si>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</si>
  <si>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</si>
  <si>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</si>
  <si>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</si>
  <si>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</si>
  <si>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</si>
  <si>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</si>
  <si>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</si>
  <si>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</si>
  <si>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</si>
  <si>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</si>
  <si>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</si>
  <si>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</si>
  <si>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</si>
  <si>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</si>
  <si>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</si>
  <si>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</si>
  <si>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</si>
  <si>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</si>
  <si>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</si>
  <si>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</si>
  <si>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</si>
  <si>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</si>
  <si>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</si>
  <si>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</si>
  <si>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</si>
  <si>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</si>
  <si>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</si>
  <si>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</si>
  <si>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</si>
  <si>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</si>
  <si>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</si>
  <si>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</si>
  <si>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</si>
  <si>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</si>
  <si>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</si>
  <si>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</si>
  <si>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</si>
  <si>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</si>
  <si>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</si>
  <si>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</si>
  <si>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</si>
  <si>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</si>
  <si>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</si>
  <si>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</si>
  <si>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</si>
  <si>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</si>
  <si>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</si>
  <si>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</si>
  <si>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</si>
  <si>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</si>
  <si>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</si>
  <si>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</si>
  <si>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</si>
  <si>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</si>
  <si>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</si>
  <si>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</si>
  <si>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</si>
  <si>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</si>
  <si>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</si>
  <si>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</si>
  <si>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</si>
  <si>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</si>
  <si>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</si>
  <si>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</si>
  <si>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</si>
  <si>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</si>
  <si>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</si>
  <si>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</si>
  <si>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</si>
  <si>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</si>
  <si>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</si>
  <si>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</si>
  <si>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</si>
  <si>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</si>
  <si>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</si>
  <si>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</si>
  <si>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</si>
  <si>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</si>
  <si>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</si>
  <si>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</si>
  <si>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</si>
  <si>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</si>
  <si>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</si>
  <si>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</si>
  <si>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</si>
  <si>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</si>
  <si>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</si>
  <si>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</si>
  <si>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</si>
  <si>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</si>
  <si>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</si>
  <si>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</si>
  <si>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</si>
  <si>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</si>
  <si>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</si>
  <si>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</si>
  <si>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</si>
  <si>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</si>
  <si>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</si>
  <si>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</si>
  <si>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</si>
  <si>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</si>
  <si>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</si>
  <si>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</si>
  <si>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</si>
  <si>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</si>
  <si>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</si>
  <si>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</si>
  <si>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</si>
  <si>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</si>
  <si>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</si>
  <si>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</si>
  <si>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</si>
  <si>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</si>
  <si>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</si>
  <si>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</si>
  <si>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</si>
  <si>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</si>
  <si>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</si>
  <si>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</si>
  <si>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</si>
  <si>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</si>
  <si>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</si>
  <si>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</si>
  <si>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</si>
  <si>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</si>
  <si>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</si>
  <si>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</si>
  <si>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</si>
  <si>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</si>
  <si>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</si>
  <si>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</si>
  <si>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</si>
  <si>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</si>
  <si>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</si>
  <si>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</si>
  <si>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</si>
  <si>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</si>
  <si>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</si>
  <si>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</si>
  <si>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</si>
  <si>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</si>
  <si>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</si>
  <si>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</si>
  <si>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</si>
  <si>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</si>
  <si>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</si>
  <si>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</si>
  <si>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</si>
  <si>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</si>
  <si>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</si>
  <si>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</si>
  <si>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</si>
  <si>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</si>
  <si>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</si>
  <si>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</si>
  <si>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</si>
  <si>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</si>
  <si>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</si>
  <si>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</si>
  <si>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</si>
  <si>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</si>
  <si>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</si>
  <si>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</si>
  <si>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</si>
  <si>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</si>
  <si>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</si>
  <si>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</si>
  <si>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</si>
  <si>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</si>
  <si>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</si>
  <si>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</si>
  <si>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</si>
  <si>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</si>
  <si>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</si>
  <si>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</si>
  <si>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</si>
  <si>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</si>
  <si>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</si>
  <si>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</si>
  <si>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</si>
  <si>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</si>
  <si>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</si>
  <si>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</si>
  <si>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</si>
  <si>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</si>
  <si>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</si>
  <si>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</si>
  <si>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</si>
  <si>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</si>
  <si>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</si>
  <si>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</si>
  <si>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</si>
  <si>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</si>
  <si>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</si>
  <si>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</si>
  <si>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</si>
  <si>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</si>
  <si>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</si>
  <si>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</si>
  <si>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</si>
  <si>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</si>
  <si>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</si>
  <si>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</si>
  <si>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</si>
  <si>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</si>
  <si>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</si>
  <si>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</si>
  <si>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</si>
  <si>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</si>
  <si>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</si>
  <si>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</si>
  <si>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</si>
  <si>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</si>
  <si>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</si>
  <si>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</si>
  <si>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</si>
  <si>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</si>
  <si>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</si>
  <si>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</si>
  <si>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</si>
  <si>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</si>
  <si>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</si>
  <si>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</si>
  <si>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</si>
  <si>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</si>
  <si>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</si>
  <si>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</si>
  <si>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</si>
  <si>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</si>
  <si>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</si>
  <si>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</si>
  <si>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</si>
  <si>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</si>
  <si>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</si>
  <si>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</si>
  <si>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</si>
  <si>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</si>
  <si>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</si>
  <si>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</si>
  <si>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</si>
  <si>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</si>
  <si>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</si>
  <si>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</si>
  <si>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</si>
  <si>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</si>
  <si>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</si>
  <si>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</si>
  <si>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</si>
  <si>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</si>
  <si>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</si>
  <si>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</si>
  <si>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</si>
  <si>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</si>
  <si>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</si>
  <si>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</si>
  <si>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</si>
  <si>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</si>
  <si>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</si>
  <si>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</si>
  <si>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</si>
  <si>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</si>
  <si>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</si>
  <si>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</si>
  <si>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</si>
  <si>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</si>
  <si>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</si>
  <si>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</si>
  <si>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</si>
  <si>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</si>
  <si>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</si>
  <si>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</si>
  <si>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</si>
  <si>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</si>
  <si>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</si>
  <si>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</si>
  <si>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</si>
  <si>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</si>
  <si>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</si>
  <si>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</si>
  <si>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</si>
  <si>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</si>
  <si>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</si>
  <si>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</si>
  <si>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</si>
  <si>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</si>
  <si>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</si>
  <si>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</si>
  <si>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</si>
  <si>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</si>
  <si>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</si>
  <si>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</si>
  <si>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</si>
  <si>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</si>
  <si>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</si>
  <si>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</si>
  <si>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</si>
  <si>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</si>
  <si>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</si>
  <si>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</si>
  <si>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</si>
  <si>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</si>
  <si>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</si>
  <si>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</si>
  <si>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</si>
  <si>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</si>
  <si>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</si>
  <si>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</si>
  <si>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</si>
  <si>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</si>
  <si>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</si>
  <si>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</si>
  <si>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</si>
  <si>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</si>
  <si>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</si>
  <si>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</si>
  <si>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</si>
  <si>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</si>
  <si>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</si>
  <si>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</si>
  <si>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</si>
  <si>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</si>
  <si>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</si>
  <si>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</si>
  <si>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</si>
  <si>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</si>
  <si>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</si>
  <si>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</si>
  <si>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</si>
  <si>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</si>
  <si>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</si>
  <si>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</si>
  <si>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</si>
  <si>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</si>
  <si>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</si>
  <si>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</si>
  <si>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</si>
  <si>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</si>
  <si>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</si>
  <si>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</si>
  <si>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</si>
  <si>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</si>
  <si>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</si>
  <si>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</si>
  <si>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</si>
  <si>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</si>
  <si>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</si>
  <si>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</si>
  <si>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</si>
  <si>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</si>
  <si>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</si>
  <si>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</si>
  <si>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</si>
  <si>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</si>
  <si>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</si>
  <si>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</si>
  <si>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</si>
  <si>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</si>
  <si>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</si>
  <si>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</si>
  <si>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</si>
  <si>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</si>
  <si>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</si>
  <si>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</si>
  <si>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</si>
  <si>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</si>
  <si>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</si>
  <si>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</si>
  <si>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</si>
  <si>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</si>
  <si>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</si>
  <si>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</si>
  <si>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</si>
  <si>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</si>
  <si>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</si>
  <si>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</si>
  <si>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</si>
  <si>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</si>
  <si>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</si>
  <si>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</si>
  <si>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</si>
  <si>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</si>
  <si>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</si>
  <si>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</si>
  <si>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</si>
  <si>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</si>
  <si>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</si>
  <si>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</si>
  <si>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</si>
  <si>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</si>
  <si>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</si>
  <si>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</si>
  <si>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</si>
  <si>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</si>
  <si>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</si>
  <si>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</si>
  <si>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</si>
  <si>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</si>
  <si>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</si>
  <si>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</si>
  <si>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</si>
  <si>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</si>
  <si>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</si>
  <si>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</si>
  <si>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</si>
  <si>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</si>
  <si>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</si>
  <si>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</si>
  <si>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</si>
  <si>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</si>
  <si>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</si>
  <si>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</si>
  <si>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</si>
  <si>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</si>
  <si>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</si>
  <si>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</si>
  <si>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</si>
  <si>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</si>
  <si>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</si>
  <si>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</si>
  <si>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</si>
  <si>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</si>
  <si>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</si>
  <si>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</si>
  <si>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</si>
  <si>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</si>
  <si>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</si>
  <si>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</si>
  <si>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</si>
  <si>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</si>
  <si>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</si>
  <si>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</si>
  <si>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</si>
  <si>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</si>
  <si>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</si>
  <si>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</si>
  <si>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</si>
  <si>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</si>
  <si>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</si>
  <si>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</si>
  <si>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</si>
  <si>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</si>
  <si>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</si>
  <si>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</si>
  <si>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</si>
  <si>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</si>
  <si>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</si>
  <si>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</si>
  <si>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</si>
  <si>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</si>
  <si>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</si>
  <si>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</si>
  <si>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</si>
  <si>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</si>
  <si>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</si>
  <si>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</si>
  <si>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</si>
  <si>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</si>
  <si>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</si>
  <si>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</si>
  <si>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</si>
  <si>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</si>
  <si>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</si>
  <si>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</si>
  <si>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</si>
  <si>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</si>
  <si>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</si>
  <si>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</si>
  <si>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</si>
  <si>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</si>
  <si>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</si>
  <si>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</si>
  <si>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</si>
  <si>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</si>
  <si>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</si>
  <si>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</si>
  <si>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</si>
  <si>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</si>
  <si>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</si>
  <si>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</si>
  <si>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</si>
  <si>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</si>
  <si>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</si>
  <si>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</si>
  <si>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</si>
  <si>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</si>
  <si>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</si>
  <si>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</si>
  <si>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</si>
  <si>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</si>
  <si>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</si>
  <si>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</si>
  <si>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</si>
  <si>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</si>
  <si>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</si>
  <si>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</si>
  <si>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</si>
  <si>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</si>
  <si>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</si>
  <si>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</si>
  <si>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</si>
  <si>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</si>
  <si>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</si>
  <si>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</si>
  <si>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</si>
  <si>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</si>
  <si>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</si>
  <si>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</si>
  <si>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</si>
  <si>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</si>
  <si>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</si>
  <si>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</si>
  <si>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</si>
  <si>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</si>
  <si>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</si>
  <si>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</si>
  <si>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</si>
  <si>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</si>
  <si>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</si>
  <si>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</si>
  <si>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</si>
  <si>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</si>
  <si>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</si>
  <si>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</si>
  <si>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</si>
  <si>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</si>
  <si>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</si>
  <si>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</si>
  <si>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</si>
  <si>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</si>
  <si>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</si>
  <si>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</si>
  <si>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</si>
  <si>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</si>
  <si>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</si>
  <si>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</si>
  <si>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</si>
  <si>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</si>
  <si>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</si>
  <si>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</si>
  <si>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</si>
  <si>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</si>
  <si>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</si>
  <si>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</si>
  <si>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</si>
  <si>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</si>
  <si>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</si>
  <si>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</si>
  <si>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</si>
  <si>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</si>
  <si>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</si>
  <si>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</si>
  <si>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</si>
  <si>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</si>
  <si>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</si>
  <si>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</si>
  <si>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</si>
  <si>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</si>
  <si>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</si>
  <si>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</si>
  <si>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</si>
  <si>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</si>
  <si>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</si>
  <si>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</si>
  <si>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</si>
  <si>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</si>
  <si>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</si>
  <si>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</si>
  <si>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</si>
  <si>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</si>
  <si>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</si>
  <si>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</si>
  <si>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</si>
  <si>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</si>
  <si>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</si>
  <si>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</si>
  <si>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</si>
  <si>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</si>
  <si>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</si>
  <si>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</si>
  <si>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</si>
  <si>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</si>
  <si>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</si>
  <si>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</si>
  <si>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</si>
  <si>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</si>
  <si>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</si>
  <si>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</si>
  <si>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</si>
  <si>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</si>
  <si>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</si>
  <si>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</si>
  <si>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</si>
  <si>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</si>
  <si>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</si>
  <si>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</si>
  <si>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</si>
  <si>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</si>
  <si>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</si>
  <si>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</si>
  <si>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</si>
  <si>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</si>
  <si>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</si>
  <si>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</si>
  <si>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</si>
  <si>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</si>
  <si>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</si>
  <si>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</si>
  <si>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</si>
  <si>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</si>
  <si>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</si>
  <si>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</si>
  <si>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</si>
  <si>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</si>
  <si>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</si>
  <si>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</si>
  <si>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</si>
  <si>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</si>
  <si>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</si>
  <si>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</si>
  <si>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</si>
  <si>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</si>
  <si>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</si>
  <si>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</si>
  <si>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</si>
  <si>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</si>
  <si>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</si>
  <si>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</si>
  <si>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</si>
  <si>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</si>
  <si>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</si>
  <si>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</si>
  <si>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</si>
  <si>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</si>
  <si>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</si>
  <si>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</si>
  <si>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</si>
  <si>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</si>
  <si>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</si>
  <si>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</si>
  <si>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</si>
  <si>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</si>
  <si>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</si>
  <si>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</si>
  <si>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</si>
  <si>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</si>
  <si>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</si>
  <si>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</si>
  <si>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</si>
  <si>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</si>
  <si>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</si>
  <si>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</si>
  <si>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</si>
  <si>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</si>
  <si>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</si>
  <si>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</si>
  <si>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</si>
  <si>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</si>
  <si>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</si>
  <si>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</si>
  <si>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</si>
  <si>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</si>
  <si>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</si>
  <si>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</si>
  <si>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</si>
  <si>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</si>
  <si>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</si>
  <si>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</si>
  <si>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</si>
  <si>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</si>
  <si>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</si>
  <si>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</si>
  <si>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</si>
  <si>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</si>
  <si>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</si>
  <si>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</si>
  <si>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</si>
  <si>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</si>
  <si>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</si>
  <si>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</si>
  <si>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</si>
  <si>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</si>
  <si>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</si>
  <si>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</si>
  <si>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</si>
  <si>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</si>
  <si>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</si>
  <si>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</si>
  <si>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</si>
  <si>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</si>
  <si>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</si>
  <si>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</si>
  <si>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</si>
  <si>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</si>
  <si>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</si>
  <si>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</si>
  <si>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</si>
  <si>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</si>
  <si>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</si>
  <si>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</si>
  <si>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</si>
  <si>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</si>
  <si>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</si>
  <si>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</si>
  <si>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</si>
  <si>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</si>
  <si>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</si>
  <si>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</si>
  <si>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</si>
  <si>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</si>
  <si>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</si>
  <si>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</si>
  <si>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</si>
  <si>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</si>
  <si>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</si>
  <si>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</si>
  <si>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</si>
  <si>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</si>
  <si>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</si>
  <si>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</si>
  <si>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</si>
  <si>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</si>
  <si>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</si>
  <si>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</si>
  <si>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</si>
  <si>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</si>
  <si>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</si>
  <si>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</si>
  <si>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</si>
  <si>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</si>
  <si>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</si>
  <si>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</si>
  <si>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</si>
  <si>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</si>
  <si>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</si>
  <si>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</si>
  <si>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</si>
  <si>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</si>
  <si>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</si>
  <si>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</si>
  <si>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</si>
  <si>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</si>
  <si>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</si>
  <si>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</si>
  <si>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</si>
  <si>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</si>
  <si>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</si>
  <si>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</si>
  <si>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</si>
  <si>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</si>
  <si>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</si>
  <si>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</si>
  <si>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</si>
  <si>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</si>
  <si>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</si>
  <si>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</si>
  <si>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</si>
  <si>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</si>
  <si>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</si>
  <si>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</si>
  <si>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</si>
  <si>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</si>
  <si>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</si>
  <si>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</si>
  <si>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</si>
  <si>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</si>
  <si>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</si>
  <si>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</si>
  <si>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</si>
  <si>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</si>
  <si>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</si>
  <si>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</si>
  <si>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</si>
  <si>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</si>
  <si>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</si>
  <si>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</si>
  <si>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</si>
  <si>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</si>
  <si>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</si>
  <si>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</si>
  <si>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</si>
  <si>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</si>
  <si>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</si>
  <si>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</si>
  <si>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</si>
  <si>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</si>
  <si>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</si>
  <si>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</si>
  <si>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</si>
  <si>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</si>
  <si>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</si>
  <si>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</si>
  <si>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</si>
  <si>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</si>
  <si>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</si>
  <si>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</si>
  <si>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</si>
  <si>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</si>
  <si>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</si>
  <si>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</si>
  <si>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</si>
  <si>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</si>
  <si>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</si>
  <si>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</si>
  <si>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</si>
  <si>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</si>
  <si>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</si>
  <si>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</si>
  <si>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</si>
  <si>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</si>
  <si>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</si>
  <si>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</si>
  <si>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</si>
  <si>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</si>
  <si>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</si>
  <si>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</si>
  <si>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</si>
  <si>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</si>
  <si>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</si>
  <si>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</si>
  <si>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</si>
  <si>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</si>
  <si>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</si>
  <si>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</si>
  <si>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</si>
  <si>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</si>
  <si>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</si>
  <si>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</si>
  <si>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</si>
  <si>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</si>
  <si>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</si>
  <si>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</si>
  <si>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</si>
  <si>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</si>
  <si>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</si>
  <si>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</si>
  <si>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</si>
  <si>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</si>
  <si>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</si>
  <si>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</si>
  <si>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</si>
  <si>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</si>
  <si>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</si>
  <si>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</si>
  <si>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</si>
  <si>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</si>
  <si>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</si>
  <si>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</si>
  <si>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</si>
  <si>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</si>
  <si>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</si>
  <si>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</si>
  <si>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</si>
  <si>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</si>
  <si>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</si>
  <si>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</si>
  <si>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</si>
  <si>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</si>
  <si>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</si>
  <si>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</si>
  <si>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</si>
  <si>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</si>
  <si>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</si>
  <si>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</si>
  <si>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</si>
  <si>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</si>
  <si>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</si>
  <si>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</si>
  <si>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</si>
  <si>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</si>
  <si>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</si>
  <si>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</si>
  <si>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</si>
  <si>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</si>
  <si>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</si>
  <si>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</si>
  <si>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</si>
  <si>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</si>
  <si>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</si>
  <si>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</si>
  <si>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</si>
  <si>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</si>
  <si>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</si>
  <si>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</si>
  <si>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</si>
  <si>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</si>
  <si>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</si>
  <si>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</si>
  <si>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</si>
  <si>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</si>
  <si>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</si>
  <si>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</si>
  <si>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</si>
  <si>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</si>
  <si>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</si>
  <si>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</si>
  <si>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</si>
  <si>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</si>
  <si>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</si>
  <si>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</si>
  <si>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</si>
  <si>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</si>
  <si>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</si>
  <si>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</si>
  <si>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</si>
  <si>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</si>
  <si>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</si>
  <si>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</si>
  <si>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</si>
  <si>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</si>
  <si>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</si>
  <si>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</si>
  <si>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</si>
  <si>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</si>
  <si>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</si>
  <si>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</si>
  <si>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</si>
  <si>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</si>
  <si>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</si>
  <si>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</si>
  <si>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</si>
  <si>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</si>
  <si>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</si>
  <si>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</si>
  <si>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</si>
  <si>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</si>
  <si>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</si>
  <si>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</si>
  <si>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</si>
  <si>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</si>
  <si>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</si>
  <si>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</si>
  <si>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</si>
  <si>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</si>
  <si>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</si>
  <si>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</si>
  <si>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</si>
  <si>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</si>
  <si>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</si>
  <si>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</si>
  <si>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</si>
  <si>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</si>
  <si>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</si>
  <si>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</si>
  <si>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</si>
  <si>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</si>
  <si>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</si>
  <si>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</si>
  <si>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</si>
  <si>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</si>
  <si>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</si>
  <si>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</si>
  <si>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</si>
  <si>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</si>
  <si>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</si>
  <si>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</si>
  <si>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</si>
  <si>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</si>
  <si>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</si>
  <si>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</si>
  <si>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</si>
  <si>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</si>
  <si>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</si>
  <si>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</si>
  <si>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</si>
  <si>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</si>
  <si>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</si>
  <si>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</si>
  <si>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</si>
  <si>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</si>
  <si>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</si>
  <si>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</si>
  <si>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</si>
  <si>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</si>
  <si>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</si>
  <si>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</si>
  <si>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</si>
  <si>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</si>
  <si>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</si>
  <si>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</si>
  <si>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</si>
  <si>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</si>
  <si>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</si>
  <si>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</si>
  <si>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</si>
  <si>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</si>
  <si>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</si>
  <si>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</si>
  <si>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</si>
  <si>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</si>
  <si>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</si>
  <si>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</si>
  <si>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</si>
  <si>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</si>
  <si>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</si>
  <si>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</si>
  <si>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</si>
  <si>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</si>
  <si>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</si>
  <si>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</si>
  <si>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</si>
  <si>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</si>
  <si>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</si>
  <si>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</si>
  <si>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</si>
  <si>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</si>
  <si>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</si>
  <si>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</si>
  <si>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</si>
  <si>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</si>
  <si>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</si>
  <si>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</si>
  <si>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</si>
  <si>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</si>
  <si>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</si>
  <si>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</si>
  <si>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</si>
  <si>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</si>
  <si>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</si>
  <si>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</si>
  <si>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</si>
  <si>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</si>
  <si>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</si>
  <si>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</si>
  <si>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</si>
  <si>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</si>
  <si>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</si>
  <si>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</si>
  <si>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</si>
  <si>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</si>
  <si>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</si>
  <si>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</si>
  <si>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</si>
  <si>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</si>
  <si>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</si>
  <si>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</si>
  <si>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</si>
  <si>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</si>
  <si>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</si>
  <si>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</si>
  <si>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</si>
  <si>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</si>
  <si>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</si>
  <si>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</si>
  <si>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</si>
  <si>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</si>
  <si>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</si>
  <si>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</si>
  <si>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</si>
  <si>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</si>
  <si>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</si>
  <si>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</si>
  <si>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</si>
  <si>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</si>
  <si>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</si>
  <si>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</si>
  <si>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</si>
  <si>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</si>
  <si>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</si>
  <si>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</si>
  <si>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</si>
  <si>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</si>
  <si>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</si>
  <si>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</si>
  <si>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</si>
  <si>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</si>
  <si>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</si>
  <si>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</si>
  <si>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</si>
  <si>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</si>
  <si>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</si>
  <si>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</si>
  <si>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</si>
  <si>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</si>
  <si>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</si>
  <si>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</si>
  <si>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</si>
  <si>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</si>
  <si>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</si>
  <si>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</si>
  <si>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</si>
  <si>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</si>
  <si>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</si>
  <si>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</si>
  <si>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</si>
  <si>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</si>
  <si>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</si>
  <si>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</si>
  <si>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</si>
  <si>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</si>
  <si>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</si>
  <si>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</si>
  <si>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</si>
  <si>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</si>
  <si>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</si>
  <si>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</si>
  <si>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</si>
  <si>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</si>
  <si>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</si>
  <si>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</si>
  <si>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</si>
  <si>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</si>
  <si>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</si>
  <si>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</si>
  <si>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</si>
  <si>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</si>
  <si>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</si>
  <si>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</si>
  <si>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</si>
  <si>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</si>
  <si>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</si>
  <si>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</si>
  <si>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</si>
  <si>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</si>
  <si>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</si>
  <si>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</si>
  <si>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</si>
  <si>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</si>
  <si>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</si>
  <si>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</si>
  <si>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</si>
  <si>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</si>
  <si>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</si>
  <si>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</si>
  <si>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</si>
  <si>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</si>
  <si>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</si>
  <si>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</si>
  <si>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</si>
  <si>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</si>
  <si>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</si>
  <si>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</si>
  <si>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</si>
  <si>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</si>
  <si>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</si>
  <si>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</si>
  <si>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</si>
  <si>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</si>
  <si>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</si>
  <si>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</si>
  <si>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</si>
  <si>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</si>
  <si>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</si>
  <si>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</si>
  <si>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</si>
  <si>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</si>
  <si>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</si>
  <si>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</si>
  <si>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</si>
  <si>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</si>
  <si>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</si>
  <si>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</si>
  <si>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</si>
  <si>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</si>
  <si>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</si>
  <si>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</si>
  <si>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</si>
  <si>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</si>
  <si>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</si>
  <si>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</si>
  <si>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</si>
  <si>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</si>
  <si>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</si>
  <si>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</si>
  <si>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</si>
  <si>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</si>
  <si>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</si>
  <si>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</si>
  <si>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</si>
  <si>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</si>
  <si>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</si>
  <si>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</si>
  <si>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</si>
  <si>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</si>
  <si>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</si>
  <si>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</si>
  <si>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</si>
  <si>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</si>
  <si>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</si>
  <si>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</si>
  <si>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</si>
  <si>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</si>
  <si>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</si>
  <si>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</si>
  <si>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</si>
  <si>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</si>
  <si>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</si>
  <si>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</si>
  <si>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</si>
  <si>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</si>
  <si>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</si>
  <si>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</si>
  <si>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</si>
  <si>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</si>
  <si>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</si>
  <si>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</si>
  <si>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</si>
  <si>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</si>
  <si>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</si>
  <si>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</si>
  <si>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</si>
  <si>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</si>
  <si>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</si>
  <si>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</si>
  <si>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</si>
  <si>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</si>
  <si>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</si>
  <si>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</si>
  <si>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</si>
  <si>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</si>
  <si>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</si>
  <si>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</si>
  <si>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</si>
  <si>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</si>
  <si>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</si>
  <si>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</si>
  <si>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</si>
  <si>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</si>
  <si>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</si>
  <si>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</si>
  <si>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</si>
  <si>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</si>
  <si>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</si>
  <si>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</si>
  <si>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</si>
  <si>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</si>
  <si>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</si>
  <si>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</si>
  <si>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</si>
  <si>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</si>
  <si>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</si>
  <si>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</si>
  <si>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</si>
  <si>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</si>
  <si>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</si>
  <si>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</si>
  <si>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</si>
  <si>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</si>
  <si>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</si>
  <si>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</si>
  <si>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</si>
  <si>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</si>
  <si>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</si>
  <si>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</si>
  <si>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</si>
  <si>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</si>
  <si>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</si>
  <si>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</si>
  <si>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</si>
  <si>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</si>
  <si>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</si>
  <si>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</si>
  <si>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</si>
  <si>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</si>
  <si>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</si>
  <si>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</si>
  <si>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</si>
  <si>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</si>
  <si>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</si>
  <si>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</si>
  <si>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</si>
  <si>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</si>
  <si>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</si>
  <si>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</si>
  <si>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</si>
  <si>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</si>
  <si>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</si>
  <si>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</si>
  <si>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</si>
  <si>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</si>
  <si>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</si>
  <si>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</si>
  <si>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</si>
  <si>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</si>
  <si>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</si>
  <si>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</si>
  <si>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</si>
  <si>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</si>
  <si>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</si>
  <si>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</si>
  <si>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</si>
  <si>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</si>
  <si>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</si>
  <si>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</si>
  <si>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</si>
  <si>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</si>
  <si>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</si>
  <si>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</si>
  <si>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</si>
  <si>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</si>
  <si>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</si>
  <si>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</si>
  <si>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</si>
  <si>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</si>
  <si>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</si>
  <si>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</si>
  <si>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</si>
  <si>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</si>
  <si>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</si>
  <si>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</si>
  <si>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</si>
  <si>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</si>
  <si>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</si>
  <si>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</si>
  <si>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</si>
  <si>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</si>
  <si>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</si>
  <si>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</si>
  <si>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</si>
  <si>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</si>
  <si>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</si>
  <si>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</si>
  <si>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</si>
  <si>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</si>
  <si>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</si>
  <si>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</si>
  <si>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</si>
  <si>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</si>
  <si>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</si>
  <si>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</si>
  <si>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</si>
  <si>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</si>
  <si>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</si>
  <si>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</si>
  <si>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</si>
  <si>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</si>
  <si>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</si>
  <si>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</si>
  <si>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</si>
  <si>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</si>
  <si>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</si>
  <si>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</si>
  <si>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</si>
  <si>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</si>
  <si>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</si>
  <si>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</si>
  <si>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</si>
  <si>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</si>
  <si>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</si>
  <si>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</si>
  <si>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</si>
  <si>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</si>
  <si>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</si>
  <si>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</si>
  <si>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</si>
  <si>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</si>
  <si>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</si>
  <si>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</si>
  <si>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</si>
  <si>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</si>
  <si>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</si>
  <si>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</si>
  <si>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</si>
  <si>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</si>
  <si>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</si>
  <si>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</si>
  <si>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</si>
  <si>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</si>
  <si>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</si>
  <si>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</si>
  <si>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</si>
  <si>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</si>
  <si>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</si>
  <si>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</si>
  <si>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</si>
  <si>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</si>
  <si>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</si>
  <si>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</si>
  <si>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</si>
  <si>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</si>
  <si>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</si>
  <si>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</si>
  <si>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</si>
  <si>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</si>
  <si>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</si>
  <si>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</si>
  <si>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</si>
  <si>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</si>
  <si>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</si>
  <si>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</si>
  <si>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</si>
  <si>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</si>
  <si>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</si>
  <si>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</si>
  <si>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</si>
  <si>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</si>
  <si>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</si>
  <si>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</si>
  <si>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</si>
  <si>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</si>
  <si>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</si>
  <si>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</si>
  <si>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</si>
  <si>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</si>
  <si>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</si>
  <si>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</si>
  <si>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</si>
  <si>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</si>
  <si>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</si>
  <si>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</si>
  <si>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</si>
  <si>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</si>
  <si>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</si>
  <si>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</si>
  <si>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</si>
  <si>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</si>
  <si>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</si>
  <si>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</si>
  <si>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</si>
  <si>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</si>
  <si>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</si>
  <si>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</si>
  <si>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</si>
  <si>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</si>
  <si>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</si>
  <si>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</si>
  <si>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</si>
  <si>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</si>
  <si>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</si>
  <si>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</si>
  <si>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</si>
  <si>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</si>
  <si>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</si>
  <si>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</si>
  <si>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</si>
  <si>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</si>
  <si>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</si>
  <si>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</si>
  <si>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</si>
  <si>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</si>
  <si>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</si>
  <si>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</si>
  <si>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</si>
  <si>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</si>
  <si>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</si>
  <si>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</si>
  <si>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</si>
  <si>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</si>
  <si>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</si>
  <si>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</si>
  <si>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</si>
  <si>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</si>
  <si>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</si>
  <si>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</si>
  <si>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</si>
  <si>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</si>
  <si>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</si>
  <si>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</si>
  <si>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</si>
  <si>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</si>
  <si>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</si>
  <si>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</si>
  <si>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</si>
  <si>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</si>
  <si>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</si>
  <si>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</si>
  <si>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</si>
  <si>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</si>
  <si>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</si>
  <si>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</si>
  <si>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</si>
  <si>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</si>
  <si>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</si>
  <si>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</si>
  <si>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</si>
  <si>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</si>
  <si>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</si>
  <si>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</si>
  <si>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</si>
  <si>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</si>
  <si>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</si>
  <si>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</si>
  <si>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</si>
  <si>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</si>
  <si>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</si>
  <si>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</si>
  <si>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</si>
  <si>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</si>
  <si>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</si>
  <si>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</si>
  <si>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</si>
  <si>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</si>
  <si>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</si>
  <si>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</si>
  <si>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</si>
  <si>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</si>
  <si>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</si>
  <si>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</si>
  <si>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</si>
  <si>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</si>
  <si>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</si>
  <si>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</si>
  <si>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</si>
  <si>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</si>
  <si>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</si>
  <si>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</si>
  <si>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</si>
  <si>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</si>
  <si>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</si>
  <si>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</si>
  <si>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</si>
  <si>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</si>
  <si>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</si>
  <si>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</si>
  <si>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</si>
  <si>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</si>
  <si>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</si>
  <si>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</si>
  <si>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</si>
  <si>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</si>
  <si>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</si>
  <si>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</si>
  <si>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</si>
  <si>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</si>
  <si>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</si>
  <si>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</si>
  <si>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</si>
  <si>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</si>
  <si>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</si>
  <si>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</si>
  <si>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</si>
  <si>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</si>
  <si>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</si>
  <si>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</si>
  <si>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</si>
  <si>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</si>
  <si>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</si>
  <si>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</si>
  <si>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</si>
  <si>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</si>
  <si>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</si>
  <si>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</si>
  <si>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</si>
  <si>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</si>
  <si>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</si>
  <si>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</si>
  <si>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</si>
  <si>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</si>
  <si>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</si>
  <si>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</si>
  <si>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</si>
  <si>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</si>
  <si>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</si>
  <si>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</si>
  <si>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</si>
  <si>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</si>
  <si>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</si>
  <si>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</si>
  <si>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</si>
  <si>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</si>
  <si>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</si>
  <si>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</si>
  <si>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</si>
  <si>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</si>
  <si>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</si>
  <si>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</si>
  <si>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</si>
  <si>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</si>
  <si>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</si>
  <si>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</si>
  <si>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</si>
  <si>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</si>
  <si>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</si>
  <si>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</si>
  <si>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</si>
  <si>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</si>
  <si>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</si>
  <si>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</si>
  <si>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</si>
  <si>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</si>
  <si>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</si>
  <si>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</si>
  <si>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</si>
  <si>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</si>
  <si>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</si>
  <si>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</si>
  <si>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</si>
  <si>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</si>
  <si>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</si>
  <si>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</si>
  <si>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</si>
  <si>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</si>
  <si>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</si>
  <si>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</si>
  <si>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</si>
  <si>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</si>
  <si>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</si>
  <si>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</si>
  <si>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</si>
  <si>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</si>
  <si>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</si>
  <si>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</si>
  <si>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</si>
  <si>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</si>
  <si>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</si>
  <si>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</si>
  <si>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</si>
  <si>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</si>
  <si>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</si>
  <si>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</si>
  <si>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</si>
  <si>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</si>
  <si>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</si>
  <si>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</si>
  <si>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</si>
  <si>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</si>
  <si>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</si>
  <si>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</si>
  <si>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</si>
  <si>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</si>
  <si>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</si>
  <si>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</si>
  <si>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</si>
  <si>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</si>
  <si>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</si>
  <si>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</si>
  <si>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</si>
  <si>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</si>
  <si>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</si>
  <si>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</si>
  <si>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</si>
  <si>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</si>
  <si>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</si>
  <si>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</si>
  <si>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</si>
  <si>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</si>
  <si>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</si>
  <si>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</si>
  <si>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</si>
  <si>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</si>
  <si>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</si>
  <si>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</si>
  <si>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</si>
  <si>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</si>
  <si>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</si>
  <si>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</si>
  <si>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</si>
  <si>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</si>
  <si>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</si>
  <si>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</si>
  <si>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</si>
  <si>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</si>
  <si>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</si>
  <si>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</si>
  <si>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</si>
  <si>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</si>
  <si>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</si>
  <si>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</si>
  <si>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</si>
  <si>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</si>
  <si>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</si>
  <si>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</si>
  <si>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</si>
  <si>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</si>
  <si>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</si>
  <si>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</si>
  <si>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</si>
  <si>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</si>
  <si>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</si>
  <si>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</si>
  <si>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</si>
  <si>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</si>
  <si>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</si>
  <si>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</si>
  <si>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</si>
  <si>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</si>
  <si>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</si>
  <si>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</si>
  <si>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</si>
  <si>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</si>
  <si>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</si>
  <si>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</si>
  <si>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</si>
  <si>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</si>
  <si>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</si>
  <si>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</si>
  <si>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</si>
  <si>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</si>
  <si>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</si>
  <si>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</si>
  <si>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</si>
  <si>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</si>
  <si>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</si>
  <si>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</si>
  <si>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</si>
  <si>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</si>
  <si>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</si>
  <si>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</si>
  <si>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</si>
  <si>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</si>
  <si>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</si>
  <si>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</si>
  <si>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</si>
  <si>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</si>
  <si>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</si>
  <si>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</si>
  <si>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</si>
  <si>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</si>
  <si>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</si>
  <si>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</si>
  <si>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</si>
  <si>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</si>
  <si>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</si>
  <si>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</si>
  <si>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</si>
  <si>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</si>
  <si>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</si>
  <si>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</si>
  <si>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</si>
  <si>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</si>
  <si>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</si>
  <si>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</si>
  <si>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</si>
  <si>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</si>
  <si>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</si>
  <si>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</si>
  <si>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</si>
  <si>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</si>
  <si>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</si>
  <si>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</si>
  <si>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</si>
  <si>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</si>
  <si>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</si>
  <si>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</si>
  <si>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</si>
  <si>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</si>
  <si>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</si>
  <si>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</si>
  <si>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</si>
  <si>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</si>
  <si>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</si>
  <si>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</si>
  <si>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</si>
  <si>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</si>
  <si>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</si>
  <si>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</si>
  <si>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</si>
  <si>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</si>
  <si>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</si>
  <si>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</si>
  <si>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</si>
  <si>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</si>
  <si>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</si>
  <si>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</si>
  <si>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</si>
  <si>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</si>
  <si>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</si>
  <si>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</si>
  <si>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</si>
  <si>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</si>
  <si>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</si>
  <si>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</si>
  <si>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</si>
  <si>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</si>
  <si>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</si>
  <si>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</si>
  <si>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</si>
  <si>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</si>
  <si>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</si>
  <si>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</si>
  <si>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</si>
  <si>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</si>
  <si>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</si>
  <si>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</si>
  <si>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</si>
  <si>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</si>
  <si>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</si>
  <si>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</si>
  <si>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</si>
  <si>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</si>
  <si>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</si>
  <si>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</si>
  <si>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</si>
  <si>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</si>
  <si>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</si>
  <si>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</si>
  <si>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</si>
  <si>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</si>
  <si>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</si>
  <si>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</si>
  <si>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</si>
  <si>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</si>
  <si>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</si>
  <si>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</si>
  <si>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</si>
  <si>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</si>
  <si>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</si>
  <si>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</si>
  <si>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</si>
  <si>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</si>
  <si>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</si>
  <si>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</si>
  <si>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</si>
  <si>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</si>
  <si>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</si>
  <si>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</si>
  <si>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</si>
  <si>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</si>
  <si>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</si>
  <si>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</si>
  <si>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</si>
  <si>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</si>
  <si>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</si>
  <si>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</si>
  <si>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</si>
  <si>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</si>
  <si>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</si>
  <si>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</si>
  <si>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</si>
  <si>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</si>
  <si>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</si>
  <si>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</si>
  <si>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</si>
  <si>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</si>
  <si>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</si>
  <si>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</si>
  <si>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</si>
  <si>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</si>
  <si>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</si>
  <si>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</si>
  <si>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</si>
  <si>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</si>
  <si>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</si>
  <si>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</si>
  <si>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</si>
  <si>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</si>
  <si>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</si>
  <si>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</si>
  <si>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</si>
  <si>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</si>
  <si>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</si>
  <si>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</si>
  <si>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</si>
  <si>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</si>
  <si>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</si>
  <si>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</si>
  <si>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</si>
  <si>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</si>
  <si>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</si>
  <si>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</si>
  <si>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</si>
  <si>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</si>
  <si>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</si>
  <si>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</si>
  <si>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</si>
  <si>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</si>
  <si>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</si>
  <si>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</si>
  <si>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</si>
  <si>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</si>
  <si>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</si>
  <si>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</si>
  <si>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</si>
  <si>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</si>
  <si>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</si>
  <si>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</si>
  <si>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</si>
  <si>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</si>
  <si>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</si>
  <si>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</si>
  <si>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</si>
  <si>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</si>
  <si>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</si>
  <si>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</si>
  <si>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</si>
  <si>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</si>
  <si>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</si>
  <si>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</si>
  <si>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</si>
  <si>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</si>
  <si>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</si>
  <si>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</si>
  <si>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</si>
  <si>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</si>
  <si>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</si>
  <si>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</si>
  <si>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</si>
  <si>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</si>
  <si>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</si>
  <si>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</si>
  <si>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</si>
  <si>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</si>
  <si>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</si>
  <si>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</si>
  <si>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</si>
  <si>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</si>
  <si>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</si>
  <si>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</si>
  <si>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</si>
  <si>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</si>
  <si>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</si>
  <si>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</si>
  <si>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</si>
  <si>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</si>
  <si>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</si>
  <si>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</si>
  <si>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</si>
  <si>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</si>
  <si>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</si>
  <si>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</si>
  <si>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</si>
  <si>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</si>
  <si>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</si>
  <si>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</si>
  <si>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</si>
  <si>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</si>
  <si>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</si>
  <si>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</si>
  <si>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</si>
  <si>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</si>
  <si>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</si>
  <si>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</si>
  <si>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</si>
  <si>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</si>
  <si>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</si>
  <si>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</si>
  <si>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</si>
  <si>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</si>
  <si>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</si>
  <si>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</si>
  <si>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</si>
  <si>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</si>
  <si>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</si>
  <si>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</si>
  <si>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</si>
  <si>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</si>
  <si>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</si>
  <si>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</si>
  <si>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</si>
  <si>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</si>
  <si>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</si>
  <si>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</si>
  <si>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</si>
  <si>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</si>
  <si>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</si>
  <si>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</si>
  <si>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</si>
  <si>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</si>
  <si>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</si>
  <si>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</si>
  <si>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</si>
  <si>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</si>
  <si>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</si>
  <si>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</si>
  <si>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</si>
  <si>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</si>
  <si>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</si>
  <si>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</si>
  <si>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</si>
  <si>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</si>
  <si>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</si>
  <si>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</si>
  <si>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</si>
  <si>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</si>
  <si>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</si>
  <si>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</si>
  <si>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</si>
  <si>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</si>
  <si>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</si>
  <si>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</si>
  <si>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</si>
  <si>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</si>
  <si>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</si>
  <si>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</si>
  <si>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</si>
  <si>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</si>
  <si>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</si>
  <si>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</si>
  <si>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</si>
  <si>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</si>
  <si>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</si>
  <si>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</si>
  <si>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</si>
  <si>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</si>
  <si>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</si>
  <si>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</si>
  <si>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</si>
  <si>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</si>
  <si>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</si>
  <si>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</si>
  <si>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</si>
  <si>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</si>
  <si>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</si>
  <si>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</si>
  <si>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</si>
  <si>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</si>
  <si>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</si>
  <si>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</si>
  <si>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</si>
  <si>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</si>
  <si>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</si>
  <si>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</si>
  <si>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</si>
  <si>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</si>
  <si>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</si>
  <si>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</si>
  <si>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</si>
  <si>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</si>
  <si>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</si>
  <si>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</si>
  <si>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</si>
  <si>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</si>
  <si>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</si>
  <si>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</si>
  <si>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</si>
  <si>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</si>
  <si>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</si>
  <si>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</si>
  <si>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</si>
  <si>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</si>
  <si>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</si>
  <si>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</si>
  <si>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</si>
  <si>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</si>
  <si>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</si>
  <si>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</si>
  <si>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</si>
  <si>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</si>
  <si>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</si>
  <si>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</si>
  <si>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</si>
  <si>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</si>
  <si>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</si>
  <si>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</si>
  <si>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</si>
  <si>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</si>
  <si>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</si>
  <si>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</si>
  <si>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</si>
  <si>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</si>
  <si>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</si>
  <si>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</si>
  <si>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</si>
  <si>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</si>
  <si>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</si>
  <si>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</si>
  <si>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</si>
  <si>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</si>
  <si>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</si>
  <si>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</si>
  <si>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</si>
  <si>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</si>
  <si>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</si>
  <si>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</si>
  <si>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</si>
  <si>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</si>
  <si>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</si>
  <si>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</si>
  <si>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</si>
  <si>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</si>
  <si>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</si>
  <si>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</si>
  <si>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</si>
  <si>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</si>
  <si>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</si>
  <si>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</si>
  <si>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</si>
  <si>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</si>
  <si>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</si>
  <si>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</si>
  <si>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</si>
  <si>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</si>
  <si>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</si>
  <si>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</si>
  <si>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</si>
  <si>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</si>
  <si>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</si>
  <si>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</si>
  <si>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</si>
  <si>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</si>
  <si>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</si>
  <si>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</si>
  <si>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</si>
  <si>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</si>
  <si>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</si>
  <si>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</si>
  <si>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</si>
  <si>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</si>
  <si>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</si>
  <si>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</si>
  <si>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</si>
  <si>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</si>
  <si>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</si>
  <si>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</si>
  <si>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</si>
  <si>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</si>
  <si>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</si>
  <si>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</si>
  <si>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</si>
  <si>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</si>
  <si>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</si>
  <si>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</si>
  <si>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</si>
  <si>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</si>
  <si>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</si>
  <si>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</si>
  <si>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</si>
  <si>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</si>
  <si>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</si>
  <si>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</si>
  <si>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</si>
  <si>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</si>
  <si>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</si>
  <si>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</si>
  <si>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</si>
  <si>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</si>
  <si>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</si>
  <si>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</si>
  <si>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</si>
  <si>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</si>
  <si>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</si>
  <si>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</si>
  <si>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</si>
  <si>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</si>
  <si>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</si>
  <si>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</si>
  <si>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</si>
  <si>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</si>
  <si>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</si>
  <si>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</si>
  <si>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</si>
  <si>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</si>
  <si>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</si>
  <si>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</si>
  <si>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</si>
  <si>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</si>
  <si>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</si>
  <si>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</si>
  <si>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</si>
  <si>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</si>
  <si>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</si>
  <si>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</si>
  <si>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</si>
  <si>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</si>
  <si>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</si>
  <si>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</si>
  <si>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</si>
  <si>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</si>
  <si>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</si>
  <si>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</si>
  <si>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</si>
  <si>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</si>
  <si>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</si>
  <si>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</si>
  <si>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</si>
  <si>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</si>
  <si>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</si>
  <si>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</si>
  <si>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</si>
  <si>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</si>
  <si>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</si>
  <si>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</si>
  <si>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</si>
  <si>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</si>
  <si>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</si>
  <si>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</si>
  <si>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</si>
  <si>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</si>
  <si>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</si>
  <si>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</si>
  <si>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</si>
  <si>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</si>
  <si>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</si>
  <si>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</si>
  <si>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</si>
  <si>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</si>
  <si>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</si>
  <si>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</si>
  <si>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</si>
  <si>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</si>
  <si>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</si>
  <si>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</si>
  <si>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</si>
  <si>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</si>
  <si>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</si>
  <si>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</si>
  <si>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</si>
  <si>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</si>
  <si>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</si>
  <si>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</si>
  <si>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</si>
  <si>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</si>
  <si>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</si>
  <si>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</si>
  <si>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</si>
  <si>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</si>
  <si>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</si>
  <si>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</si>
  <si>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</si>
  <si>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</si>
  <si>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</si>
  <si>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</si>
  <si>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</si>
  <si>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</si>
  <si>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</si>
  <si>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</si>
  <si>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</si>
  <si>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</si>
  <si>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</si>
  <si>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</si>
  <si>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</si>
  <si>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</si>
  <si>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</si>
  <si>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</si>
  <si>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</si>
  <si>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</si>
  <si>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</si>
  <si>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</si>
  <si>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</si>
  <si>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</si>
  <si>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</si>
  <si>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</si>
  <si>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</si>
  <si>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</si>
  <si>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</si>
  <si>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</si>
  <si>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</si>
  <si>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</si>
  <si>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</si>
  <si>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</si>
  <si>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</si>
  <si>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</si>
  <si>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</si>
  <si>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</si>
  <si>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</si>
  <si>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</si>
  <si>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</si>
  <si>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</si>
  <si>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</si>
  <si>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</si>
  <si>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</si>
  <si>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</si>
  <si>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</si>
  <si>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</si>
  <si>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</si>
  <si>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</si>
  <si>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</si>
  <si>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</si>
  <si>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</si>
  <si>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</si>
  <si>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</si>
  <si>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</si>
  <si>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</si>
  <si>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</si>
  <si>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</si>
  <si>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</si>
  <si>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</si>
  <si>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</si>
  <si>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</si>
  <si>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</si>
  <si>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</si>
  <si>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</si>
  <si>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</si>
  <si>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</si>
  <si>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</si>
  <si>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</si>
  <si>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</si>
  <si>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</si>
  <si>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</si>
  <si>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</si>
  <si>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</si>
  <si>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</si>
  <si>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</si>
  <si>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</si>
  <si>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</si>
  <si>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</si>
  <si>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</si>
  <si>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</si>
  <si>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</si>
  <si>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</si>
  <si>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</si>
  <si>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</si>
  <si>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</si>
  <si>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</si>
  <si>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</si>
  <si>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</si>
  <si>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</si>
  <si>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</si>
  <si>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</si>
  <si>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</si>
  <si>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</si>
  <si>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</si>
  <si>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</si>
  <si>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</si>
  <si>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</si>
  <si>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</si>
  <si>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</si>
  <si>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</si>
  <si>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</si>
  <si>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</si>
  <si>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</si>
  <si>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</si>
  <si>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</si>
  <si>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</si>
  <si>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</si>
  <si>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</si>
  <si>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</si>
  <si>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</si>
  <si>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</si>
  <si>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</si>
  <si>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</si>
  <si>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</si>
  <si>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</si>
  <si>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</si>
  <si>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</si>
  <si>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</si>
  <si>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</si>
  <si>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</si>
  <si>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</si>
  <si>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</si>
  <si>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</si>
  <si>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</si>
  <si>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</si>
  <si>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</si>
  <si>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</si>
  <si>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</si>
  <si>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</si>
  <si>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</si>
  <si>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</si>
  <si>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</si>
  <si>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</si>
  <si>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</si>
  <si>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</si>
  <si>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</si>
  <si>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</si>
  <si>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</si>
  <si>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</si>
  <si>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</si>
  <si>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</si>
  <si>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</si>
  <si>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</si>
  <si>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</si>
  <si>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</si>
  <si>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</si>
  <si>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</si>
  <si>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</si>
  <si>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</si>
  <si>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</si>
  <si>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</si>
  <si>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</si>
  <si>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</si>
  <si>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</si>
  <si>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</si>
  <si>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</si>
  <si>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</si>
  <si>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</si>
  <si>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</si>
  <si>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</si>
  <si>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</si>
  <si>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</si>
  <si>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</si>
  <si>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</si>
  <si>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</si>
  <si>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</si>
  <si>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</si>
  <si>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</si>
  <si>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</si>
  <si>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</si>
  <si>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</si>
  <si>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</si>
  <si>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</si>
  <si>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</si>
  <si>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</si>
  <si>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</si>
  <si>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</si>
  <si>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</si>
  <si>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</si>
  <si>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</si>
  <si>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</si>
  <si>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</si>
  <si>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</si>
  <si>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</si>
  <si>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</si>
  <si>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</si>
  <si>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</si>
  <si>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</si>
  <si>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</si>
  <si>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</si>
  <si>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</si>
  <si>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</si>
  <si>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</si>
  <si>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</si>
  <si>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</si>
  <si>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</si>
  <si>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</si>
  <si>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</si>
  <si>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</si>
  <si>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</si>
  <si>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</si>
  <si>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</si>
  <si>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</si>
  <si>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</si>
  <si>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</si>
  <si>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</si>
  <si>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</si>
  <si>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</si>
  <si>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</si>
  <si>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</si>
  <si>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</si>
  <si>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</si>
  <si>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</si>
  <si>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</si>
  <si>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</si>
  <si>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</si>
  <si>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</si>
  <si>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</si>
  <si>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</si>
  <si>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</si>
  <si>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</si>
  <si>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</si>
  <si>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</si>
  <si>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</si>
  <si>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</si>
  <si>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</si>
  <si>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</si>
  <si>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</si>
  <si>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</si>
  <si>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</si>
  <si>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</si>
  <si>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</si>
  <si>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</si>
  <si>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</si>
  <si>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</si>
  <si>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</si>
  <si>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</si>
  <si>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</si>
  <si>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</si>
  <si>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</si>
  <si>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</si>
  <si>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</si>
  <si>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</si>
  <si>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</si>
  <si>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</si>
  <si>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</si>
  <si>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</si>
  <si>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</si>
  <si>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</si>
  <si>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</si>
  <si>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</si>
  <si>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</si>
  <si>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</si>
  <si>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</si>
  <si>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</si>
  <si>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</si>
  <si>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</si>
  <si>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</si>
  <si>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</si>
  <si>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</si>
  <si>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</si>
  <si>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</si>
  <si>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</si>
  <si>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</si>
  <si>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</si>
  <si>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</si>
  <si>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</si>
  <si>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</si>
  <si>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</si>
  <si>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</si>
  <si>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</si>
  <si>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</si>
  <si>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</si>
  <si>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</si>
  <si>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</si>
  <si>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</si>
  <si>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</si>
  <si>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</si>
  <si>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</si>
  <si>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</si>
  <si>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</si>
  <si>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</si>
  <si>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</si>
  <si>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</si>
  <si>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</si>
  <si>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</si>
  <si>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</si>
  <si>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</si>
  <si>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</si>
  <si>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</si>
  <si>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</si>
  <si>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</si>
  <si>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</si>
  <si>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</si>
  <si>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</si>
  <si>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</si>
  <si>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</si>
  <si>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</si>
  <si>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</si>
  <si>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</si>
  <si>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</si>
  <si>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</si>
  <si>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</si>
  <si>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</si>
  <si>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</si>
  <si>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</si>
  <si>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</si>
  <si>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</si>
  <si>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</si>
  <si>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</si>
  <si>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</si>
  <si>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</si>
  <si>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</si>
  <si>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</si>
  <si>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</si>
  <si>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</si>
  <si>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</si>
  <si>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</si>
  <si>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</si>
  <si>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</si>
  <si>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</si>
  <si>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</si>
  <si>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</si>
  <si>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</si>
  <si>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</si>
  <si>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</si>
  <si>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</si>
  <si>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</si>
  <si>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</si>
  <si>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</si>
  <si>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</si>
  <si>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</si>
  <si>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</si>
  <si>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</si>
  <si>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</si>
  <si>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</si>
  <si>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</si>
  <si>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</si>
  <si>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</si>
  <si>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</si>
  <si>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</si>
  <si>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</si>
  <si>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</si>
  <si>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</si>
  <si>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</si>
  <si>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</si>
  <si>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</si>
  <si>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</si>
  <si>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</si>
  <si>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</si>
  <si>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</si>
  <si>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</si>
  <si>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</si>
  <si>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</si>
  <si>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</si>
  <si>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</si>
  <si>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</si>
  <si>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</si>
  <si>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</si>
  <si>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</si>
  <si>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</si>
  <si>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</si>
  <si>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</si>
  <si>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</si>
  <si>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</si>
  <si>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</si>
  <si>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</si>
  <si>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</si>
  <si>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</si>
  <si>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</si>
  <si>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</si>
  <si>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</si>
  <si>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</si>
  <si>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</si>
  <si>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</si>
  <si>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</si>
  <si>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</si>
  <si>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</si>
  <si>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</si>
  <si>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</si>
  <si>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</si>
  <si>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</si>
  <si>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</si>
  <si>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</si>
  <si>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</si>
  <si>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</si>
  <si>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</si>
  <si>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</si>
  <si>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</si>
  <si>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</si>
  <si>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</si>
  <si>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</si>
  <si>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</si>
  <si>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</si>
  <si>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</si>
  <si>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</si>
  <si>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</si>
  <si>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</si>
  <si>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</si>
  <si>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</si>
  <si>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</si>
  <si>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</si>
  <si>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</si>
  <si>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</si>
  <si>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</si>
  <si>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</si>
  <si>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</si>
  <si>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</si>
  <si>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</si>
  <si>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</si>
  <si>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</si>
  <si>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</si>
  <si>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</si>
  <si>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</si>
  <si>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</si>
  <si>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</si>
  <si>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</si>
  <si>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</si>
  <si>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</si>
  <si>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</si>
  <si>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</si>
  <si>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</si>
  <si>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</si>
  <si>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</si>
  <si>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</si>
  <si>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</si>
  <si>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</si>
  <si>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</si>
  <si>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</si>
  <si>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</si>
  <si>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</si>
  <si>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</si>
  <si>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</si>
  <si>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</si>
  <si>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</si>
  <si>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</si>
  <si>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</si>
  <si>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</si>
  <si>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</si>
  <si>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</si>
  <si>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</si>
  <si>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</si>
  <si>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</si>
  <si>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</si>
  <si>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</si>
  <si>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</si>
  <si>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</si>
  <si>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</si>
  <si>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</si>
  <si>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</si>
  <si>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</si>
  <si>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</si>
  <si>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</si>
  <si>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</si>
  <si>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</si>
  <si>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</si>
  <si>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</si>
  <si>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</si>
  <si>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</si>
  <si>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</si>
  <si>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</si>
  <si>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</si>
  <si>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</si>
  <si>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</si>
  <si>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</si>
  <si>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</si>
  <si>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</si>
  <si>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</si>
  <si>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</si>
  <si>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</si>
  <si>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</si>
  <si>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</si>
  <si>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</si>
  <si>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</si>
  <si>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</si>
  <si>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</si>
  <si>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</si>
  <si>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</si>
  <si>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</si>
  <si>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</si>
  <si>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</si>
  <si>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</si>
  <si>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</si>
  <si>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</si>
  <si>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</si>
  <si>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</si>
  <si>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</si>
  <si>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</si>
  <si>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</si>
  <si>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</si>
  <si>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</si>
  <si>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</si>
  <si>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</si>
  <si>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</si>
  <si>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</si>
  <si>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</si>
  <si>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</si>
  <si>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</si>
  <si>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</si>
  <si>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</si>
  <si>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</si>
  <si>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</si>
  <si>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</si>
  <si>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</si>
  <si>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</si>
  <si>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</si>
  <si>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</si>
  <si>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</si>
  <si>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</si>
  <si>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</si>
  <si>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</si>
  <si>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</si>
  <si>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</si>
  <si>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</si>
  <si>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</si>
  <si>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</si>
  <si>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</si>
  <si>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</si>
  <si>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</si>
  <si>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</si>
  <si>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</si>
  <si>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</si>
  <si>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</si>
  <si>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</si>
  <si>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</si>
  <si>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</si>
  <si>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</si>
  <si>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</si>
  <si>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</si>
  <si>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</si>
  <si>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</si>
  <si>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</si>
  <si>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</si>
  <si>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</si>
  <si>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</si>
  <si>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</si>
  <si>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</si>
  <si>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</si>
  <si>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</si>
  <si>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</si>
  <si>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</si>
  <si>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</si>
  <si>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</si>
  <si>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</si>
  <si>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</si>
  <si>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</si>
  <si>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</si>
  <si>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</si>
  <si>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</si>
  <si>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</si>
  <si>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</si>
  <si>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</si>
  <si>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</si>
  <si>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</si>
  <si>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</si>
  <si>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</si>
  <si>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</si>
  <si>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</si>
  <si>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</si>
  <si>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</si>
  <si>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</si>
  <si>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</si>
  <si>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</si>
  <si>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</si>
  <si>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</si>
  <si>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</si>
  <si>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</si>
  <si>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</si>
  <si>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</si>
  <si>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</si>
  <si>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</si>
  <si>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</si>
  <si>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</si>
  <si>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</si>
  <si>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</si>
  <si>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</si>
  <si>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</si>
  <si>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</si>
  <si>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</si>
  <si>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</si>
  <si>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</si>
  <si>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</si>
  <si>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</si>
  <si>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</si>
  <si>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</si>
  <si>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</si>
  <si>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</si>
  <si>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</si>
  <si>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</si>
  <si>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</si>
  <si>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</si>
  <si>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</si>
  <si>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</si>
  <si>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</si>
  <si>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</si>
  <si>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</si>
  <si>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</si>
  <si>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</si>
  <si>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</si>
  <si>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</si>
  <si>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</si>
  <si>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</si>
  <si>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</si>
  <si>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</si>
  <si>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</si>
  <si>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</si>
  <si>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</si>
  <si>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</si>
  <si>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</si>
  <si>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</si>
  <si>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</si>
  <si>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</si>
  <si>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</si>
  <si>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</si>
  <si>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</si>
  <si>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</si>
  <si>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</si>
  <si>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</si>
  <si>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</si>
  <si>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</si>
  <si>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</si>
  <si>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</si>
  <si>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</si>
  <si>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</si>
  <si>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</si>
  <si>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</si>
  <si>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</si>
  <si>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</si>
  <si>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</si>
  <si>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</si>
  <si>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</si>
  <si>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</si>
  <si>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</si>
  <si>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</si>
  <si>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</si>
  <si>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</si>
  <si>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</si>
  <si>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</si>
  <si>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</si>
  <si>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</si>
  <si>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</si>
  <si>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</si>
  <si>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</si>
  <si>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</si>
  <si>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</si>
  <si>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</si>
  <si>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</si>
  <si>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</si>
  <si>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</si>
  <si>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</si>
  <si>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</si>
  <si>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</si>
  <si>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</si>
  <si>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</si>
  <si>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</si>
  <si>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</si>
  <si>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</si>
  <si>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</si>
  <si>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</si>
  <si>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</si>
  <si>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</si>
  <si>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</si>
  <si>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</si>
  <si>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</si>
  <si>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</si>
  <si>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</si>
  <si>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</si>
  <si>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</si>
  <si>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</si>
  <si>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</si>
  <si>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</si>
  <si>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</si>
  <si>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</si>
  <si>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</si>
  <si>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</si>
  <si>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</si>
  <si>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</si>
  <si>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</si>
  <si>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</si>
  <si>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</si>
  <si>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</si>
  <si>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</si>
  <si>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</si>
  <si>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</si>
  <si>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</si>
  <si>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</si>
  <si>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</si>
  <si>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</si>
  <si>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</si>
  <si>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</si>
  <si>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</si>
  <si>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</si>
  <si>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</si>
  <si>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</si>
  <si>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</si>
  <si>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</si>
  <si>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</si>
  <si>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</si>
  <si>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</si>
  <si>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</si>
  <si>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</si>
  <si>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</si>
  <si>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</si>
  <si>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</si>
  <si>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</si>
  <si>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</si>
  <si>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</si>
  <si>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</si>
  <si>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</si>
  <si>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</si>
  <si>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</si>
  <si>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</si>
  <si>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</si>
  <si>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</si>
  <si>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</si>
  <si>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</si>
  <si>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</si>
  <si>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</si>
  <si>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</si>
  <si>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</si>
  <si>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</si>
  <si>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</si>
  <si>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</si>
  <si>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</si>
  <si>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</si>
  <si>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</si>
  <si>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</si>
  <si>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</si>
  <si>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</si>
  <si>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</si>
  <si>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</si>
  <si>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</si>
  <si>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</si>
  <si>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</si>
  <si>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</si>
  <si>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</si>
  <si>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</si>
  <si>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</si>
  <si>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</si>
  <si>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</si>
  <si>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</si>
  <si>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</si>
  <si>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</si>
  <si>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</si>
  <si>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</si>
  <si>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</si>
  <si>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</si>
  <si>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</si>
  <si>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</si>
  <si>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</si>
  <si>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</si>
  <si>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</si>
  <si>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</si>
  <si>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</si>
  <si>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</si>
  <si>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</si>
  <si>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</si>
  <si>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</si>
  <si>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</si>
  <si>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</si>
  <si>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</si>
  <si>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</si>
  <si>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</si>
  <si>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</si>
  <si>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</si>
  <si>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</si>
  <si>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</si>
  <si>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</si>
  <si>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</si>
  <si>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</si>
  <si>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</si>
  <si>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</si>
  <si>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</si>
  <si>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</si>
  <si>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</si>
  <si>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</si>
  <si>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</si>
  <si>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</si>
  <si>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</si>
  <si>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</si>
  <si>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</si>
  <si>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</si>
  <si>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</si>
  <si>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</si>
  <si>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</si>
  <si>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</si>
  <si>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</si>
  <si>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</si>
  <si>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</si>
  <si>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</si>
  <si>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</si>
  <si>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</si>
  <si>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</si>
  <si>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</si>
  <si>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</si>
  <si>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</si>
  <si>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</si>
  <si>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</si>
  <si>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</si>
  <si>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</si>
  <si>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</si>
  <si>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</si>
  <si>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</si>
  <si>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</si>
  <si>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</si>
  <si>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</si>
  <si>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</si>
  <si>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</si>
  <si>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</si>
  <si>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</si>
  <si>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</si>
  <si>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</si>
  <si>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</si>
  <si>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</si>
  <si>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</si>
  <si>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</si>
  <si>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</si>
  <si>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</si>
  <si>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</si>
  <si>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</si>
  <si>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</si>
  <si>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</si>
  <si>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</si>
  <si>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</si>
  <si>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</si>
  <si>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</si>
  <si>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</si>
  <si>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</si>
  <si>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</si>
  <si>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</si>
  <si>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</si>
  <si>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</si>
  <si>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</si>
  <si>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</si>
  <si>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</si>
  <si>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</si>
  <si>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</si>
  <si>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</si>
  <si>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</si>
  <si>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</si>
  <si>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</si>
  <si>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</si>
  <si>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</si>
  <si>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</si>
  <si>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</si>
  <si>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</si>
  <si>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</si>
  <si>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</si>
  <si>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</si>
  <si>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</si>
  <si>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</si>
  <si>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</si>
  <si>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</si>
  <si>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</si>
  <si>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</si>
  <si>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</si>
  <si>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</si>
  <si>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</si>
  <si>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</si>
  <si>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</si>
  <si>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</si>
  <si>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</si>
  <si>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</si>
  <si>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</si>
  <si>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</si>
  <si>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</si>
  <si>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</si>
  <si>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</si>
  <si>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</si>
  <si>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</si>
  <si>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</si>
  <si>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</si>
  <si>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</si>
  <si>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</si>
  <si>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</si>
  <si>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</si>
  <si>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</si>
  <si>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</si>
  <si>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</si>
  <si>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</si>
  <si>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</si>
  <si>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</si>
  <si>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</si>
  <si>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</si>
  <si>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</si>
  <si>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</si>
  <si>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</si>
  <si>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</si>
  <si>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</si>
  <si>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</si>
  <si>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</si>
  <si>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</si>
  <si>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</si>
  <si>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</si>
  <si>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</si>
  <si>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</si>
  <si>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</si>
  <si>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</si>
  <si>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</si>
  <si>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</si>
  <si>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</si>
  <si>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</si>
  <si>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</si>
  <si>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</si>
  <si>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</si>
  <si>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</si>
  <si>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</si>
  <si>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</si>
  <si>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</si>
  <si>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</si>
  <si>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</si>
  <si>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</si>
  <si>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</si>
  <si>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</si>
  <si>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</si>
  <si>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</si>
  <si>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</si>
  <si>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</si>
  <si>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</si>
  <si>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</si>
  <si>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</si>
  <si>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</si>
  <si>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</si>
  <si>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</si>
  <si>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</si>
  <si>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</si>
  <si>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</si>
  <si>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</si>
  <si>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</si>
  <si>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</si>
  <si>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</si>
  <si>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</si>
  <si>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</si>
  <si>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</si>
  <si>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</si>
  <si>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</si>
  <si>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</si>
  <si>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</si>
  <si>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</si>
  <si>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</si>
  <si>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</si>
  <si>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</si>
  <si>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</si>
  <si>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</si>
  <si>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</si>
  <si>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</si>
  <si>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</si>
  <si>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</si>
  <si>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</si>
  <si>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</si>
  <si>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</si>
  <si>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</si>
  <si>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</si>
  <si>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</si>
  <si>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</si>
  <si>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</si>
  <si>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</si>
  <si>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</si>
  <si>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</si>
  <si>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</si>
  <si>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</si>
  <si>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</si>
  <si>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</si>
  <si>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</si>
  <si>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</si>
  <si>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</si>
  <si>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</si>
  <si>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</si>
  <si>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</si>
  <si>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</si>
  <si>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</si>
  <si>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</si>
  <si>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</si>
  <si>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</si>
  <si>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</si>
  <si>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</si>
  <si>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</si>
  <si>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</si>
  <si>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</si>
  <si>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</si>
  <si>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</si>
  <si>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</si>
  <si>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</si>
  <si>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</si>
  <si>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</si>
  <si>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</si>
  <si>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</si>
  <si>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</si>
  <si>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</si>
  <si>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</si>
  <si>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</si>
  <si>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</si>
  <si>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</si>
  <si>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</si>
  <si>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</si>
  <si>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</si>
  <si>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</si>
  <si>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</si>
  <si>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</si>
  <si>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</si>
  <si>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</si>
  <si>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</si>
  <si>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</si>
  <si>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</si>
  <si>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</si>
  <si>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</si>
  <si>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</si>
  <si>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</si>
  <si>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</si>
  <si>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</si>
  <si>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</si>
  <si>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</si>
  <si>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</si>
  <si>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</si>
  <si>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</si>
  <si>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</si>
  <si>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</si>
  <si>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</si>
  <si>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</si>
  <si>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</si>
  <si>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</si>
  <si>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</si>
  <si>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</si>
  <si>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</si>
  <si>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</si>
  <si>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</si>
  <si>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</si>
  <si>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</si>
  <si>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</si>
  <si>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</si>
  <si>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</si>
  <si>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</si>
  <si>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</si>
  <si>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</si>
  <si>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</si>
  <si>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</si>
  <si>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</si>
  <si>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</si>
  <si>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</si>
  <si>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</si>
  <si>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</si>
  <si>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</si>
  <si>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</si>
  <si>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</si>
  <si>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</si>
  <si>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</si>
  <si>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</si>
  <si>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</si>
  <si>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</si>
  <si>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</si>
  <si>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</si>
  <si>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</si>
  <si>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</si>
  <si>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</si>
  <si>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</si>
  <si>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</si>
  <si>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</si>
  <si>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</si>
  <si>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</si>
  <si>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</si>
  <si>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</si>
  <si>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</si>
  <si>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</si>
  <si>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</si>
  <si>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</si>
  <si>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</si>
  <si>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</si>
  <si>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</si>
  <si>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</si>
  <si>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</si>
  <si>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</si>
  <si>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</si>
  <si>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</si>
  <si>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</si>
  <si>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</si>
  <si>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</si>
  <si>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</si>
  <si>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</si>
  <si>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</si>
  <si>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</si>
  <si>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</si>
  <si>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</si>
  <si>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</si>
  <si>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</si>
  <si>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</si>
  <si>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</si>
  <si>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</si>
  <si>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</si>
  <si>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</si>
  <si>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</si>
  <si>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</si>
  <si>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</si>
  <si>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</si>
  <si>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</si>
  <si>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</si>
  <si>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</si>
  <si>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</si>
  <si>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</si>
  <si>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</si>
  <si>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</si>
  <si>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</si>
  <si>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</si>
  <si>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</si>
  <si>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</si>
  <si>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</si>
  <si>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</si>
  <si>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</si>
  <si>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</si>
  <si>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</si>
  <si>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</si>
  <si>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</si>
  <si>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</si>
  <si>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</si>
  <si>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</si>
  <si>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</si>
  <si>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</si>
  <si>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</si>
  <si>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</si>
  <si>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</si>
  <si>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</si>
  <si>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</si>
  <si>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</si>
  <si>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</si>
  <si>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</si>
  <si>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</si>
  <si>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</si>
  <si>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</si>
  <si>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</si>
  <si>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</si>
  <si>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</si>
  <si>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</si>
  <si>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</si>
  <si>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</si>
  <si>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</si>
  <si>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</si>
  <si>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</si>
  <si>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</si>
  <si>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</si>
  <si>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</si>
  <si>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</si>
  <si>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</si>
  <si>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</si>
  <si>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</si>
  <si>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</si>
  <si>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</si>
  <si>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</si>
  <si>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</si>
  <si>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</si>
  <si>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</si>
  <si>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</si>
  <si>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</si>
  <si>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</si>
  <si>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</si>
  <si>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</si>
  <si>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</si>
  <si>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</si>
  <si>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</si>
  <si>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</si>
  <si>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</si>
  <si>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</si>
  <si>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</si>
  <si>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</si>
  <si>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</si>
  <si>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</si>
  <si>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</si>
  <si>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</si>
  <si>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</si>
  <si>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</si>
  <si>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</si>
  <si>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</si>
  <si>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</si>
  <si>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</si>
  <si>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</si>
  <si>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</si>
  <si>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</si>
  <si>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</si>
  <si>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</si>
  <si>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</si>
  <si>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</si>
  <si>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</si>
  <si>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</si>
  <si>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</si>
  <si>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</si>
  <si>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</si>
  <si>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</si>
  <si>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</si>
  <si>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</si>
  <si>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</si>
  <si>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</si>
  <si>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</si>
  <si>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</si>
  <si>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</si>
  <si>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</si>
  <si>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</si>
  <si>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</si>
  <si>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</si>
  <si>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</si>
  <si>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</si>
  <si>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</si>
  <si>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</si>
  <si>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</si>
  <si>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</si>
  <si>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</si>
  <si>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</si>
  <si>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</si>
  <si>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</si>
  <si>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</si>
  <si>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</si>
  <si>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</si>
  <si>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</si>
  <si>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</si>
  <si>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</si>
  <si>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</si>
  <si>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</si>
  <si>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</si>
  <si>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</si>
  <si>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</si>
  <si>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</si>
  <si>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</si>
  <si>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</si>
  <si>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</si>
  <si>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</si>
  <si>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</si>
  <si>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</si>
  <si>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</si>
  <si>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</si>
  <si>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</si>
  <si>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</si>
  <si>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</si>
  <si>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</si>
  <si>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</si>
  <si>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</si>
  <si>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</si>
  <si>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</si>
  <si>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</si>
  <si>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</si>
  <si>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</si>
  <si>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</si>
  <si>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</si>
  <si>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</si>
  <si>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</si>
  <si>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</si>
  <si>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</si>
  <si>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</si>
  <si>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</si>
  <si>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</si>
  <si>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</si>
  <si>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</si>
  <si>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</si>
  <si>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</si>
  <si>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</si>
  <si>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</si>
  <si>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</si>
  <si>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</si>
  <si>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</si>
  <si>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</si>
  <si>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</si>
  <si>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</si>
  <si>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</si>
  <si>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</si>
  <si>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</si>
  <si>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</si>
  <si>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</si>
  <si>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</si>
  <si>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</si>
  <si>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</si>
  <si>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</si>
  <si>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</si>
  <si>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</si>
  <si>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</si>
  <si>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</si>
  <si>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</si>
  <si>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</si>
  <si>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</si>
  <si>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</si>
  <si>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</si>
  <si>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</si>
  <si>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</si>
  <si>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</si>
  <si>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</si>
  <si>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</si>
  <si>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</si>
  <si>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</si>
  <si>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</si>
  <si>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</si>
  <si>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</si>
  <si>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</si>
  <si>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</si>
  <si>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</si>
  <si>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</si>
  <si>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</si>
  <si>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</si>
  <si>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</si>
  <si>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</si>
  <si>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</si>
  <si>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</si>
  <si>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</si>
  <si>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</si>
  <si>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</si>
  <si>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</si>
  <si>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</si>
  <si>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</si>
  <si>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</si>
  <si>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</si>
  <si>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</si>
  <si>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</si>
  <si>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</si>
  <si>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</si>
  <si>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</si>
  <si>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</si>
  <si>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</si>
  <si>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</si>
  <si>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</si>
  <si>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</si>
  <si>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</si>
  <si>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</si>
  <si>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</si>
  <si>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</si>
  <si>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</si>
  <si>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</si>
  <si>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</si>
  <si>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</si>
  <si>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</si>
  <si>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</si>
  <si>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</si>
  <si>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</si>
  <si>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</si>
  <si>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</si>
  <si>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</si>
  <si>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</si>
  <si>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</si>
  <si>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</si>
  <si>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</si>
  <si>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</si>
  <si>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</si>
  <si>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</si>
  <si>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</si>
  <si>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</si>
  <si>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</si>
  <si>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</si>
  <si>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</si>
  <si>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</si>
  <si>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</si>
  <si>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</si>
  <si>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</si>
  <si>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</si>
  <si>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</si>
  <si>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</si>
  <si>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</si>
  <si>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</si>
  <si>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</si>
  <si>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</si>
  <si>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</si>
  <si>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</si>
  <si>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</si>
  <si>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</si>
  <si>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</si>
  <si>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</si>
  <si>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</si>
  <si>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</si>
  <si>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</si>
  <si>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</si>
  <si>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</si>
  <si>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</si>
  <si>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</si>
  <si>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</si>
  <si>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</si>
  <si>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</si>
  <si>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</si>
  <si>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</si>
  <si>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</si>
  <si>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</si>
  <si>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</si>
  <si>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</si>
  <si>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</si>
  <si>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</si>
  <si>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</si>
  <si>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</si>
  <si>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</si>
  <si>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</si>
  <si>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</si>
  <si>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</si>
  <si>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</si>
  <si>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</si>
  <si>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</si>
  <si>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</si>
  <si>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</si>
  <si>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</si>
  <si>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</si>
  <si>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</si>
  <si>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</si>
  <si>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</si>
  <si>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</si>
  <si>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</si>
  <si>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</si>
  <si>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</si>
  <si>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</si>
  <si>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</si>
  <si>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</si>
  <si>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</si>
  <si>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</si>
  <si>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</si>
  <si>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</si>
  <si>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</si>
  <si>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</si>
  <si>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</si>
  <si>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</si>
  <si>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</si>
  <si>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</si>
  <si>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</si>
  <si>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</si>
  <si>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</si>
  <si>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</si>
  <si>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</si>
  <si>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</si>
  <si>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</si>
  <si>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</si>
  <si>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</si>
  <si>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</si>
  <si>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</si>
  <si>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</si>
  <si>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</si>
  <si>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</si>
  <si>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</si>
  <si>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</si>
  <si>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</si>
  <si>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</si>
  <si>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</si>
  <si>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</si>
  <si>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</si>
  <si>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</si>
  <si>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</si>
  <si>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</si>
  <si>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</si>
  <si>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</si>
  <si>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</si>
  <si>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</si>
  <si>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</si>
  <si>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</si>
  <si>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</si>
  <si>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</si>
  <si>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</si>
  <si>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</si>
  <si>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</si>
  <si>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</si>
  <si>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</si>
  <si>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</si>
  <si>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</si>
  <si>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</si>
  <si>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</si>
  <si>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</si>
  <si>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</si>
  <si>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</si>
  <si>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</si>
  <si>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</si>
  <si>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</si>
  <si>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</si>
  <si>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</si>
  <si>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</si>
  <si>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</si>
  <si>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</si>
  <si>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</si>
  <si>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</si>
  <si>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</si>
  <si>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</si>
  <si>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</si>
  <si>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</si>
  <si>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</si>
  <si>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</si>
  <si>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</si>
  <si>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</si>
  <si>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</si>
  <si>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</si>
  <si>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</si>
  <si>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</si>
  <si>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</si>
  <si>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</si>
  <si>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</si>
  <si>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</si>
  <si>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</si>
  <si>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</si>
  <si>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</si>
  <si>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</si>
  <si>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</si>
  <si>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</si>
  <si>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</si>
  <si>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</si>
  <si>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</si>
  <si>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</si>
  <si>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</si>
  <si>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</si>
  <si>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</si>
  <si>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</si>
  <si>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</si>
  <si>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</si>
  <si>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</si>
  <si>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</si>
  <si>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</si>
  <si>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</si>
  <si>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</si>
  <si>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</si>
  <si>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</si>
  <si>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</si>
  <si>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</si>
  <si>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</si>
  <si>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</si>
  <si>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</si>
  <si>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</si>
  <si>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</si>
  <si>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</si>
  <si>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</si>
  <si>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</si>
  <si>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</si>
  <si>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</si>
  <si>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</si>
  <si>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</si>
  <si>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</si>
  <si>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</si>
  <si>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</si>
  <si>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</si>
  <si>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</si>
  <si>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</si>
  <si>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</si>
  <si>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</si>
  <si>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</si>
  <si>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</si>
  <si>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</si>
  <si>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</si>
  <si>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</si>
  <si>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</si>
  <si>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</si>
  <si>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</si>
  <si>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</si>
  <si>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</si>
  <si>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</si>
  <si>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</si>
  <si>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</si>
  <si>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</si>
  <si>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</si>
  <si>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</si>
  <si>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</si>
  <si>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</si>
  <si>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</si>
  <si>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</si>
  <si>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</si>
  <si>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</si>
  <si>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</si>
  <si>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</si>
  <si>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</si>
  <si>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</si>
  <si>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</si>
  <si>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</si>
  <si>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</si>
  <si>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</si>
  <si>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</si>
  <si>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</si>
  <si>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</si>
  <si>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</si>
  <si>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</si>
  <si>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</si>
  <si>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</si>
  <si>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</si>
  <si>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</si>
  <si>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</si>
  <si>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</si>
  <si>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</si>
  <si>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</si>
  <si>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</si>
  <si>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</si>
  <si>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</si>
  <si>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</si>
  <si>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</si>
  <si>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</si>
  <si>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</si>
  <si>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</si>
  <si>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</si>
  <si>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</si>
  <si>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</si>
  <si>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</si>
  <si>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</si>
  <si>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</si>
  <si>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</si>
  <si>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</si>
  <si>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</si>
  <si>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</si>
  <si>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</si>
  <si>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</si>
  <si>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</si>
  <si>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</si>
  <si>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</si>
  <si>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</si>
  <si>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</si>
  <si>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</si>
  <si>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</si>
  <si>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</si>
  <si>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</si>
  <si>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</si>
  <si>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</si>
  <si>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</si>
  <si>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</si>
  <si>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</si>
  <si>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</si>
  <si>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</si>
  <si>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</si>
  <si>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</si>
  <si>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</si>
  <si>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</si>
  <si>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</si>
  <si>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</si>
  <si>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</si>
  <si>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</si>
  <si>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</si>
  <si>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</si>
  <si>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</si>
  <si>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</si>
  <si>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</si>
  <si>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</si>
  <si>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</si>
  <si>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</si>
  <si>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</si>
  <si>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</si>
  <si>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</si>
  <si>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</si>
  <si>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</si>
  <si>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</si>
  <si>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</si>
  <si>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</si>
  <si>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</si>
  <si>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</si>
  <si>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</si>
  <si>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</si>
  <si>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</si>
  <si>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</si>
  <si>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</si>
  <si>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</si>
  <si>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</si>
  <si>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</si>
  <si>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</si>
  <si>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</si>
  <si>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</si>
  <si>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</si>
  <si>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</si>
  <si>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</si>
  <si>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</si>
  <si>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</si>
  <si>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</si>
  <si>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</si>
  <si>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</si>
  <si>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</si>
  <si>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</si>
  <si>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</si>
  <si>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</si>
  <si>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</si>
  <si>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</si>
  <si>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</si>
  <si>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</si>
  <si>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</si>
  <si>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</si>
  <si>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</si>
  <si>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</si>
  <si>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</si>
  <si>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</si>
  <si>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</si>
  <si>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</si>
  <si>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</si>
  <si>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</si>
  <si>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</si>
  <si>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</si>
  <si>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</si>
  <si>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</si>
  <si>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</si>
  <si>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</si>
  <si>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</si>
  <si>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</si>
  <si>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</si>
  <si>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</si>
  <si>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</si>
  <si>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</si>
  <si>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</si>
  <si>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</si>
  <si>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</si>
  <si>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</si>
  <si>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</si>
  <si>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</si>
  <si>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</si>
  <si>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</si>
  <si>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</si>
  <si>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</si>
  <si>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</si>
  <si>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</si>
  <si>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</si>
  <si>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</si>
  <si>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</si>
  <si>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</si>
  <si>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</si>
  <si>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</si>
  <si>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</si>
  <si>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</si>
  <si>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</si>
  <si>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</si>
  <si>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</si>
  <si>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</si>
  <si>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</si>
  <si>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</si>
  <si>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</si>
  <si>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</si>
  <si>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</si>
  <si>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</si>
  <si>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</si>
  <si>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</si>
  <si>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</si>
  <si>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</si>
  <si>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</si>
  <si>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</si>
  <si>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</si>
  <si>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</si>
  <si>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</si>
  <si>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</si>
  <si>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</si>
  <si>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</si>
  <si>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</si>
  <si>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</si>
  <si>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</si>
  <si>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</si>
  <si>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</si>
  <si>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</si>
  <si>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</si>
  <si>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</si>
  <si>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</si>
  <si>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</si>
  <si>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</si>
  <si>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</si>
  <si>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</si>
  <si>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</si>
  <si>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</si>
  <si>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</si>
  <si>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</si>
  <si>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</si>
  <si>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</si>
  <si>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</si>
  <si>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</si>
  <si>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</si>
  <si>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</si>
  <si>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</si>
  <si>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</si>
  <si>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</si>
  <si>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</si>
  <si>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</si>
  <si>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</si>
  <si>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</si>
  <si>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</si>
  <si>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</si>
  <si>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</si>
  <si>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</si>
  <si>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</si>
  <si>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</si>
  <si>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</si>
  <si>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</si>
  <si>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</si>
  <si>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</si>
  <si>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</si>
  <si>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</si>
  <si>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</si>
  <si>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</si>
  <si>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</si>
  <si>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</si>
  <si>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</si>
  <si>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</si>
  <si>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</si>
  <si>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</si>
  <si>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</si>
  <si>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</si>
  <si>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</si>
  <si>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</si>
  <si>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</si>
  <si>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</si>
  <si>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</si>
  <si>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</si>
  <si>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</si>
  <si>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</si>
  <si>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</si>
  <si>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</si>
  <si>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</si>
  <si>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</si>
  <si>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</si>
  <si>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</si>
  <si>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</si>
  <si>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</si>
  <si>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</si>
  <si>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</si>
  <si>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</si>
  <si>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</si>
  <si>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</si>
  <si>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</si>
  <si>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</si>
  <si>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</si>
  <si>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</si>
  <si>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</si>
  <si>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</si>
  <si>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</si>
  <si>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</si>
  <si>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</si>
  <si>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</si>
  <si>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</si>
  <si>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</si>
  <si>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</si>
  <si>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</si>
  <si>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</si>
  <si>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</si>
  <si>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</si>
  <si>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</si>
  <si>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</si>
  <si>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</si>
  <si>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</si>
  <si>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</si>
  <si>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</si>
  <si>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</si>
  <si>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</si>
  <si>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</si>
  <si>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</si>
  <si>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</si>
  <si>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</si>
  <si>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</si>
  <si>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</si>
  <si>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</si>
  <si>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</si>
  <si>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</si>
  <si>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</si>
  <si>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</si>
  <si>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</si>
  <si>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</si>
  <si>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</si>
  <si>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</si>
  <si>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</si>
  <si>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</si>
  <si>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</si>
  <si>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</si>
  <si>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</si>
  <si>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</si>
  <si>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</si>
  <si>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</si>
  <si>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</si>
  <si>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</si>
  <si>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</si>
  <si>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</si>
  <si>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</si>
  <si>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</si>
  <si>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</si>
  <si>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</si>
  <si>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</si>
  <si>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</si>
  <si>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</si>
  <si>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</si>
  <si>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</si>
  <si>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</si>
  <si>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</si>
  <si>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</si>
  <si>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</si>
  <si>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</si>
  <si>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</si>
  <si>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</si>
  <si>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</si>
  <si>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</si>
  <si>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</si>
  <si>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</si>
  <si>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</si>
  <si>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</si>
  <si>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</si>
  <si>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</si>
  <si>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</si>
  <si>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</si>
  <si>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</si>
  <si>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</si>
  <si>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</si>
  <si>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</si>
  <si>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</si>
  <si>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</si>
  <si>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</si>
  <si>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</si>
  <si>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</si>
  <si>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</si>
  <si>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</si>
  <si>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</si>
  <si>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</si>
  <si>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</si>
  <si>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</si>
  <si>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</si>
  <si>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</si>
  <si>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</si>
  <si>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</si>
  <si>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</si>
  <si>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</si>
  <si>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</si>
  <si>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</si>
  <si>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</si>
  <si>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</si>
  <si>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</si>
  <si>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</si>
  <si>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</si>
  <si>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</si>
  <si>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</si>
  <si>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</si>
  <si>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</si>
  <si>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</si>
  <si>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</si>
  <si>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</si>
  <si>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</si>
  <si>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</si>
  <si>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</si>
  <si>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</si>
  <si>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</si>
  <si>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</si>
  <si>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</si>
  <si>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</si>
  <si>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</si>
  <si>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</si>
  <si>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</si>
  <si>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</si>
  <si>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</si>
  <si>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</si>
  <si>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</si>
  <si>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</si>
  <si>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</si>
  <si>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</si>
  <si>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</si>
  <si>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</si>
  <si>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</si>
  <si>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</si>
  <si>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</si>
  <si>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</si>
  <si>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</si>
  <si>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</si>
  <si>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</si>
  <si>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</si>
  <si>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</si>
  <si>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</si>
  <si>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</si>
  <si>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</si>
  <si>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</si>
  <si>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</si>
  <si>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</si>
  <si>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</si>
  <si>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</si>
  <si>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</si>
  <si>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</si>
  <si>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</si>
  <si>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</si>
  <si>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</si>
  <si>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</si>
  <si>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</si>
  <si>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</si>
  <si>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</si>
  <si>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</si>
  <si>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</si>
  <si>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</si>
  <si>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</si>
  <si>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</si>
  <si>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</si>
  <si>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</si>
  <si>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</si>
  <si>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</si>
  <si>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</si>
  <si>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</si>
  <si>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</si>
  <si>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</si>
  <si>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</si>
  <si>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</si>
  <si>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</si>
  <si>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</si>
  <si>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</si>
  <si>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</si>
  <si>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</si>
  <si>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</si>
  <si>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</si>
  <si>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</si>
  <si>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</si>
  <si>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</si>
  <si>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</si>
  <si>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</si>
  <si>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</si>
  <si>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</si>
  <si>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</si>
  <si>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</si>
  <si>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</si>
  <si>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</si>
  <si>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</si>
  <si>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</si>
  <si>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</si>
  <si>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</si>
  <si>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</si>
  <si>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</si>
  <si>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</si>
  <si>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</si>
  <si>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</si>
  <si>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</si>
  <si>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</si>
  <si>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</si>
  <si>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</si>
  <si>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</si>
  <si>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</si>
  <si>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</si>
  <si>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</si>
  <si>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</si>
  <si>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</si>
  <si>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</si>
  <si>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</si>
  <si>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</si>
  <si>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</si>
  <si>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</si>
  <si>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</si>
  <si>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</si>
  <si>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</si>
  <si>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</si>
  <si>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</si>
  <si>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</si>
  <si>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</si>
  <si>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</si>
  <si>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</si>
  <si>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</si>
  <si>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</si>
  <si>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</si>
  <si>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</si>
  <si>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</si>
  <si>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</si>
  <si>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</si>
  <si>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</si>
  <si>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</si>
  <si>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</si>
  <si>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</si>
  <si>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</si>
  <si>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</si>
  <si>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</si>
  <si>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</si>
  <si>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</si>
  <si>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</si>
  <si>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</si>
  <si>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</si>
  <si>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</si>
  <si>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</si>
  <si>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</si>
  <si>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</si>
  <si>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</si>
  <si>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</si>
  <si>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</si>
  <si>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</si>
  <si>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</si>
  <si>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</si>
  <si>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</si>
  <si>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</si>
  <si>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</si>
  <si>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</si>
  <si>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</si>
  <si>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</si>
  <si>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</si>
  <si>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</si>
  <si>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</si>
  <si>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</si>
  <si>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</si>
  <si>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</si>
  <si>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</si>
  <si>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</si>
  <si>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</si>
  <si>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</si>
  <si>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</si>
  <si>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</si>
  <si>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</si>
  <si>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</si>
  <si>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</si>
  <si>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</si>
  <si>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</si>
  <si>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</si>
  <si>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</si>
  <si>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</si>
  <si>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</si>
  <si>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</si>
  <si>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</si>
  <si>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</si>
  <si>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</si>
  <si>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</si>
  <si>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</si>
  <si>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</si>
  <si>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</si>
  <si>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</si>
  <si>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</si>
  <si>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</si>
  <si>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</si>
  <si>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</si>
  <si>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</si>
  <si>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</si>
  <si>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</si>
  <si>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</si>
  <si>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</si>
  <si>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</si>
  <si>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</si>
  <si>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</si>
  <si>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</si>
  <si>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</si>
  <si>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</si>
  <si>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</si>
  <si>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</si>
  <si>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</si>
  <si>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</si>
  <si>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</si>
  <si>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</si>
  <si>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</si>
  <si>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</si>
  <si>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</si>
  <si>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</si>
  <si>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</si>
  <si>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</si>
  <si>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</si>
  <si>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</si>
  <si>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</si>
  <si>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</si>
  <si>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</si>
  <si>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</si>
  <si>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</si>
  <si>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</si>
  <si>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</si>
  <si>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</si>
  <si>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</si>
  <si>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</si>
  <si>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</si>
  <si>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</si>
  <si>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</si>
  <si>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</si>
  <si>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</si>
  <si>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</si>
  <si>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</si>
  <si>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</si>
  <si>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</si>
  <si>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</si>
  <si>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</si>
  <si>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</si>
  <si>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</si>
  <si>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</si>
  <si>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</si>
  <si>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</si>
  <si>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</si>
  <si>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</si>
  <si>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</si>
  <si>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</si>
  <si>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</si>
  <si>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</si>
  <si>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</si>
  <si>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</si>
  <si>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</si>
  <si>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</si>
  <si>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</si>
  <si>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</si>
  <si>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</si>
  <si>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</si>
  <si>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</si>
  <si>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</si>
  <si>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</si>
  <si>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</si>
  <si>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</si>
  <si>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</si>
  <si>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</si>
  <si>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</si>
  <si>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</si>
  <si>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</si>
  <si>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</si>
  <si>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</si>
  <si>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</si>
  <si>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</si>
  <si>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</si>
  <si>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</si>
  <si>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</si>
  <si>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</si>
  <si>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</si>
  <si>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</si>
  <si>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</si>
  <si>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</si>
  <si>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</si>
  <si>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</si>
  <si>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</si>
  <si>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</si>
  <si>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</si>
  <si>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</si>
  <si>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</si>
  <si>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</si>
  <si>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</si>
  <si>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</si>
  <si>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</si>
  <si>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</si>
  <si>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</si>
  <si>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</si>
  <si>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</si>
  <si>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</si>
  <si>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</si>
  <si>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</si>
  <si>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</si>
  <si>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</si>
  <si>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</si>
  <si>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</si>
  <si>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</si>
  <si>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</si>
  <si>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</si>
  <si>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</si>
  <si>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</si>
  <si>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</si>
  <si>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</si>
  <si>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</si>
  <si>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</si>
  <si>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</si>
  <si>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</si>
  <si>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</si>
  <si>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</si>
  <si>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</si>
  <si>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</si>
  <si>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</si>
  <si>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</si>
  <si>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</si>
  <si>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</si>
  <si>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</si>
  <si>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</si>
  <si>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</si>
  <si>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</si>
  <si>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</si>
  <si>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</si>
  <si>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</si>
  <si>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</si>
  <si>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</si>
  <si>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</si>
  <si>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</si>
  <si>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</si>
  <si>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</si>
  <si>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</si>
  <si>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</si>
  <si>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</si>
  <si>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</si>
  <si>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</si>
  <si>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</si>
  <si>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</si>
  <si>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</si>
  <si>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</si>
  <si>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</si>
  <si>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</si>
  <si>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</si>
  <si>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</si>
  <si>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</si>
  <si>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</si>
  <si>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</si>
  <si>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</si>
  <si>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</si>
  <si>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</si>
  <si>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</si>
  <si>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</si>
  <si>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</si>
  <si>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</si>
  <si>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</si>
  <si>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</si>
  <si>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</si>
  <si>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</si>
  <si>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</si>
  <si>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</si>
  <si>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</si>
  <si>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</si>
  <si>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</si>
  <si>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</si>
  <si>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</si>
  <si>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</si>
  <si>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</si>
  <si>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</si>
  <si>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</si>
  <si>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</si>
  <si>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</si>
  <si>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</si>
  <si>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</si>
  <si>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</si>
  <si>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</si>
  <si>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</si>
  <si>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</si>
  <si>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</si>
  <si>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</si>
  <si>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</si>
  <si>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</si>
  <si>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</si>
  <si>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</si>
  <si>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</si>
  <si>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</si>
  <si>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</si>
  <si>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</si>
  <si>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</si>
  <si>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</si>
  <si>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</si>
  <si>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</si>
  <si>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</si>
  <si>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</si>
  <si>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</si>
  <si>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</si>
  <si>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</si>
  <si>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</si>
  <si>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</si>
  <si>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</si>
  <si>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</si>
  <si>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</si>
  <si>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</si>
  <si>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</si>
  <si>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</si>
  <si>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</si>
  <si>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</si>
  <si>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</si>
  <si>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</si>
  <si>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</si>
  <si>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</si>
  <si>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</si>
  <si>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</si>
  <si>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</si>
  <si>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</si>
  <si>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</si>
  <si>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</si>
  <si>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</si>
  <si>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</si>
  <si>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</si>
  <si>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</si>
  <si>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</si>
  <si>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</si>
  <si>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</si>
  <si>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</si>
  <si>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</si>
  <si>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</si>
  <si>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</si>
  <si>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</si>
  <si>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</si>
  <si>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</si>
  <si>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</si>
  <si>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</si>
  <si>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</si>
  <si>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</si>
  <si>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</si>
  <si>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</si>
  <si>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</si>
  <si>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</si>
  <si>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</si>
  <si>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</si>
  <si>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</si>
  <si>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</si>
  <si>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</si>
  <si>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</si>
  <si>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</si>
  <si>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</si>
  <si>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</si>
  <si>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</si>
  <si>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</si>
  <si>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</si>
  <si>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</si>
  <si>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</si>
  <si>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</si>
  <si>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</si>
  <si>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</si>
  <si>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</si>
  <si>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</si>
  <si>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</si>
  <si>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</si>
  <si>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</si>
  <si>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</si>
  <si>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</si>
  <si>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</si>
  <si>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</si>
  <si>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</si>
  <si>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</si>
  <si>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</si>
  <si>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</si>
  <si>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</si>
  <si>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</si>
  <si>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</si>
  <si>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</si>
  <si>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</si>
  <si>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</si>
  <si>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</si>
  <si>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</si>
  <si>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</si>
  <si>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</si>
  <si>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</si>
  <si>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</si>
  <si>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</si>
  <si>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</si>
  <si>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</si>
  <si>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</si>
  <si>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</si>
  <si>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</si>
  <si>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</si>
  <si>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</si>
  <si>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</si>
  <si>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</si>
  <si>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</si>
  <si>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</si>
  <si>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</si>
  <si>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</si>
  <si>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</si>
  <si>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</si>
  <si>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</si>
  <si>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</si>
  <si>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</si>
  <si>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</si>
  <si>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</si>
  <si>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</si>
  <si>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</si>
  <si>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</si>
  <si>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</si>
  <si>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</si>
  <si>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</si>
  <si>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</si>
  <si>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</si>
  <si>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</si>
  <si>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</si>
  <si>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</si>
  <si>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</si>
  <si>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</si>
  <si>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</si>
  <si>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</si>
  <si>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</si>
  <si>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</si>
  <si>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</si>
  <si>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</si>
  <si>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</si>
  <si>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</si>
  <si>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</si>
  <si>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</si>
  <si>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</si>
  <si>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</si>
  <si>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</si>
  <si>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</si>
  <si>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</si>
  <si>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</si>
  <si>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</si>
  <si>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</si>
  <si>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</si>
  <si>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</si>
  <si>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</si>
  <si>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</si>
  <si>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</si>
  <si>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</si>
  <si>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</si>
  <si>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</si>
  <si>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</si>
  <si>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</si>
  <si>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</si>
  <si>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</si>
  <si>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</si>
  <si>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</si>
  <si>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</si>
  <si>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</si>
  <si>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</si>
  <si>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</si>
  <si>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</si>
  <si>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</si>
  <si>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</si>
  <si>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</si>
  <si>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</si>
  <si>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</si>
  <si>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</si>
  <si>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</si>
  <si>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</si>
  <si>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</si>
  <si>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</si>
  <si>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</si>
  <si>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</si>
  <si>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</si>
  <si>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</si>
  <si>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</si>
  <si>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</si>
  <si>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</si>
  <si>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</si>
  <si>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</si>
  <si>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</si>
  <si>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</si>
  <si>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</si>
  <si>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</si>
  <si>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</si>
  <si>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</si>
  <si>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</si>
  <si>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</si>
  <si>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</si>
  <si>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</si>
  <si>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</si>
  <si>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</si>
  <si>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</si>
  <si>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</si>
  <si>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</si>
  <si>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</si>
  <si>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</si>
  <si>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</si>
  <si>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</si>
  <si>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</si>
  <si>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</si>
  <si>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</si>
  <si>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</si>
  <si>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</si>
  <si>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</si>
  <si>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</si>
  <si>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</si>
  <si>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</si>
  <si>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</si>
  <si>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</si>
  <si>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</si>
  <si>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</si>
  <si>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</si>
  <si>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</si>
  <si>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</si>
  <si>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</si>
  <si>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</si>
  <si>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</si>
  <si>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</si>
  <si>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</si>
  <si>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</si>
  <si>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</si>
  <si>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</si>
  <si>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</si>
  <si>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</si>
  <si>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</si>
  <si>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</si>
  <si>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</si>
  <si>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</si>
  <si>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</si>
  <si>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</si>
  <si>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</si>
  <si>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</si>
  <si>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</si>
  <si>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</si>
  <si>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</si>
  <si>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</si>
  <si>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</si>
  <si>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</si>
  <si>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</si>
  <si>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</si>
  <si>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</si>
  <si>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</si>
  <si>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</si>
  <si>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</si>
  <si>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</si>
  <si>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</si>
  <si>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</si>
  <si>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</si>
  <si>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</si>
  <si>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</si>
  <si>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</si>
  <si>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</si>
  <si>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</si>
  <si>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</si>
  <si>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</si>
  <si>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</si>
  <si>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</si>
  <si>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</si>
  <si>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</si>
  <si>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</si>
  <si>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</si>
  <si>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</si>
  <si>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</si>
  <si>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</si>
  <si>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</si>
  <si>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</si>
  <si>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</si>
  <si>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</si>
  <si>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</si>
  <si>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</si>
  <si>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</si>
  <si>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</si>
  <si>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</si>
  <si>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</si>
  <si>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</si>
  <si>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</si>
  <si>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</si>
  <si>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</si>
  <si>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</si>
  <si>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</si>
  <si>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</si>
  <si>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</si>
  <si>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</si>
  <si>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</si>
  <si>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</si>
  <si>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</si>
  <si>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</si>
  <si>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</si>
  <si>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</si>
  <si>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</si>
  <si>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</si>
  <si>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</si>
  <si>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</si>
  <si>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</si>
  <si>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</si>
  <si>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</si>
  <si>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</si>
  <si>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</si>
  <si>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</si>
  <si>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</si>
  <si>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</si>
  <si>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</si>
  <si>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</si>
  <si>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</si>
  <si>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</si>
  <si>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</si>
  <si>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</si>
  <si>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</si>
  <si>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</si>
  <si>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</si>
  <si>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</si>
  <si>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</si>
  <si>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</si>
  <si>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</si>
  <si>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</si>
  <si>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</si>
  <si>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</si>
  <si>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</si>
  <si>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</si>
  <si>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</si>
  <si>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</si>
  <si>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</si>
  <si>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</si>
  <si>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</si>
  <si>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</si>
  <si>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</si>
  <si>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</si>
  <si>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</si>
  <si>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</si>
  <si>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</si>
  <si>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</si>
  <si>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</si>
  <si>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</si>
  <si>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</si>
  <si>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</si>
  <si>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</si>
  <si>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</si>
  <si>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</si>
  <si>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</si>
  <si>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</si>
  <si>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</si>
  <si>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</si>
  <si>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</si>
  <si>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</si>
  <si>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</si>
  <si>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</si>
  <si>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</si>
  <si>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</si>
  <si>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</si>
  <si>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</si>
  <si>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</si>
  <si>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</si>
  <si>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</si>
  <si>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</si>
  <si>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</si>
  <si>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</si>
  <si>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</si>
  <si>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</si>
  <si>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</si>
  <si>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</si>
  <si>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</si>
  <si>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</si>
  <si>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</si>
  <si>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</si>
  <si>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</si>
  <si>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</si>
  <si>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</si>
  <si>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</si>
  <si>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</si>
  <si>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</si>
  <si>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</si>
  <si>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</si>
  <si>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</si>
  <si>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</si>
  <si>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</si>
  <si>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</si>
  <si>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</si>
  <si>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</si>
  <si>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</si>
  <si>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</si>
  <si>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</si>
  <si>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</si>
  <si>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</si>
  <si>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</si>
  <si>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</si>
  <si>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</si>
  <si>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</si>
  <si>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</si>
  <si>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</si>
  <si>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</si>
  <si>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</si>
  <si>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</si>
  <si>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</si>
  <si>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</si>
  <si>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</si>
  <si>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</si>
  <si>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</si>
  <si>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</si>
  <si>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</si>
  <si>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</si>
  <si>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</si>
  <si>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</si>
  <si>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</si>
  <si>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</si>
  <si>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</si>
  <si>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</si>
  <si>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</si>
  <si>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</si>
  <si>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</si>
  <si>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</si>
  <si>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</si>
  <si>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</si>
  <si>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</si>
  <si>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</si>
  <si>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</si>
  <si>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</si>
  <si>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</si>
  <si>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</si>
  <si>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</si>
  <si>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</si>
  <si>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</si>
  <si>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</si>
  <si>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</si>
  <si>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</si>
  <si>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</si>
  <si>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</si>
  <si>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</si>
  <si>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</si>
  <si>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</si>
  <si>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</si>
  <si>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</si>
  <si>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</si>
  <si>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</si>
  <si>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</si>
  <si>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</si>
  <si>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</si>
  <si>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</si>
  <si>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</si>
  <si>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</si>
  <si>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</si>
  <si>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</si>
  <si>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</si>
  <si>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</si>
  <si>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</si>
  <si>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</si>
  <si>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</si>
  <si>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</si>
  <si>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</si>
  <si>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</si>
  <si>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</si>
  <si>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</si>
  <si>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</si>
  <si>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</si>
  <si>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</si>
  <si>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</si>
  <si>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</si>
  <si>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</si>
  <si>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</si>
  <si>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</si>
  <si>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</si>
  <si>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</si>
  <si>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</si>
  <si>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</si>
  <si>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</si>
  <si>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</si>
  <si>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</si>
  <si>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</si>
  <si>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</si>
  <si>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</si>
  <si>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</si>
  <si>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</si>
  <si>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</si>
  <si>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</si>
  <si>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</si>
  <si>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</si>
  <si>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</si>
  <si>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</si>
  <si>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</si>
  <si>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</si>
  <si>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</si>
  <si>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</si>
  <si>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</si>
  <si>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</si>
  <si>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</si>
  <si>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</si>
  <si>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</si>
  <si>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</si>
  <si>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</si>
  <si>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</si>
  <si>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</si>
  <si>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</si>
  <si>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</si>
  <si>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</si>
  <si>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</si>
  <si>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</si>
  <si>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</si>
  <si>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</si>
  <si>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</si>
  <si>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</si>
  <si>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</si>
  <si>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</si>
  <si>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</si>
  <si>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</si>
  <si>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</si>
  <si>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</si>
  <si>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</si>
  <si>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</si>
  <si>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</si>
  <si>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</si>
  <si>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</si>
  <si>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</si>
  <si>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</si>
  <si>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</si>
  <si>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</si>
  <si>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</si>
  <si>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</si>
  <si>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</si>
  <si>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</si>
  <si>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</si>
  <si>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</si>
  <si>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</si>
  <si>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</si>
  <si>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</si>
  <si>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</si>
  <si>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</si>
  <si>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</si>
  <si>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</si>
  <si>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</si>
  <si>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</si>
  <si>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</si>
  <si>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</si>
  <si>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</si>
  <si>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</si>
  <si>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</si>
  <si>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</si>
  <si>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</si>
  <si>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</si>
  <si>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</si>
  <si>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</si>
  <si>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</si>
  <si>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</si>
  <si>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</si>
  <si>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</si>
  <si>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</si>
  <si>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</si>
  <si>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</si>
  <si>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</si>
  <si>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</si>
  <si>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</si>
  <si>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</si>
  <si>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</si>
  <si>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</si>
  <si>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</si>
  <si>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</si>
  <si>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</si>
  <si>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</si>
  <si>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</si>
  <si>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</si>
  <si>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</si>
  <si>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</si>
  <si>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</si>
  <si>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</si>
  <si>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</si>
  <si>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</si>
  <si>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</si>
  <si>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</si>
  <si>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</si>
  <si>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</si>
  <si>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</si>
  <si>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</si>
  <si>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</si>
  <si>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</si>
  <si>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</si>
  <si>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</si>
  <si>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</si>
  <si>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</si>
  <si>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</si>
  <si>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</si>
  <si>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</si>
  <si>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</si>
  <si>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</si>
  <si>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</si>
  <si>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</si>
  <si>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</si>
  <si>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</si>
  <si>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</si>
  <si>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</si>
  <si>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</si>
  <si>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</si>
  <si>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</si>
  <si>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</si>
  <si>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</si>
  <si>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</si>
  <si>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</si>
  <si>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</si>
  <si>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</si>
  <si>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</si>
  <si>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</si>
  <si>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</si>
  <si>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</si>
  <si>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</si>
  <si>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</si>
  <si>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</si>
  <si>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</si>
  <si>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</si>
  <si>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</si>
  <si>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</si>
  <si>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</si>
  <si>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</si>
  <si>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</si>
  <si>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</si>
  <si>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</si>
  <si>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</si>
  <si>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</si>
  <si>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</si>
  <si>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</si>
  <si>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</si>
  <si>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</si>
  <si>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</si>
  <si>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</si>
  <si>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</si>
  <si>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</si>
  <si>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</si>
  <si>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</si>
  <si>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</si>
  <si>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</si>
  <si>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</si>
  <si>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</si>
  <si>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</si>
  <si>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</si>
  <si>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</si>
  <si>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</si>
  <si>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</si>
  <si>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</si>
  <si>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</si>
  <si>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</si>
  <si>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</si>
  <si>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</si>
  <si>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</si>
  <si>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</si>
  <si>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</si>
  <si>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</si>
  <si>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</si>
  <si>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</si>
  <si>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</si>
  <si>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</si>
  <si>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</si>
  <si>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</si>
  <si>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</si>
  <si>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</si>
  <si>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</si>
  <si>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</si>
  <si>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</si>
  <si>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</si>
  <si>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</si>
  <si>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</si>
  <si>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</si>
  <si>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</si>
  <si>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</si>
  <si>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</si>
  <si>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</si>
  <si>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</si>
  <si>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</si>
  <si>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</si>
  <si>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</si>
  <si>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</si>
  <si>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</si>
  <si>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</si>
  <si>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</si>
  <si>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</si>
  <si>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</si>
  <si>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</si>
  <si>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</si>
  <si>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</si>
  <si>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</si>
  <si>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</si>
  <si>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</si>
  <si>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</si>
  <si>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</si>
  <si>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</si>
  <si>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</si>
  <si>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</si>
  <si>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</si>
  <si>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</si>
  <si>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</si>
  <si>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</si>
  <si>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</si>
  <si>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</si>
  <si>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</si>
  <si>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</si>
  <si>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</si>
  <si>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</si>
  <si>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</si>
  <si>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</si>
  <si>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</si>
  <si>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</si>
  <si>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</si>
  <si>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</si>
  <si>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</si>
  <si>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</si>
  <si>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</si>
  <si>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</si>
  <si>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</si>
  <si>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</si>
  <si>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</si>
  <si>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</si>
  <si>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</si>
  <si>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</si>
  <si>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</si>
  <si>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</si>
  <si>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</si>
  <si>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</si>
  <si>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</si>
  <si>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</si>
  <si>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</si>
  <si>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</si>
  <si>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</si>
  <si>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</si>
  <si>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</si>
  <si>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</si>
  <si>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</si>
  <si>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</si>
  <si>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</si>
  <si>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</si>
  <si>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</si>
  <si>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</si>
  <si>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</si>
  <si>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</si>
  <si>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</si>
  <si>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</si>
  <si>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</si>
  <si>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</si>
  <si>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</si>
  <si>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</si>
  <si>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</si>
  <si>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</si>
  <si>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</si>
  <si>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</si>
  <si>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</si>
  <si>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</si>
  <si>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</si>
  <si>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</si>
  <si>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</si>
  <si>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</si>
  <si>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</si>
  <si>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</si>
  <si>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</si>
  <si>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</si>
  <si>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</si>
  <si>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</si>
  <si>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</si>
  <si>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</si>
  <si>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</si>
  <si>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</si>
  <si>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</si>
  <si>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</si>
  <si>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</si>
  <si>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</si>
  <si>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</si>
  <si>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</si>
  <si>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</si>
  <si>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</si>
  <si>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</si>
  <si>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</si>
  <si>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</si>
  <si>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</si>
  <si>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</si>
  <si>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</si>
  <si>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</si>
  <si>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</si>
  <si>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</si>
  <si>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</si>
  <si>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</si>
  <si>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</si>
  <si>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</si>
  <si>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</si>
  <si>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</si>
  <si>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</si>
  <si>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</si>
  <si>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</si>
  <si>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</si>
  <si>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</si>
  <si>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</si>
  <si>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</si>
  <si>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</si>
  <si>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</si>
  <si>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</si>
  <si>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</si>
  <si>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</si>
  <si>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</si>
  <si>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</si>
  <si>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</si>
  <si>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</si>
  <si>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</si>
  <si>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</si>
  <si>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</si>
  <si>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</si>
  <si>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</si>
  <si>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</si>
  <si>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</si>
  <si>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</si>
  <si>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</si>
  <si>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</si>
  <si>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</si>
  <si>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</si>
  <si>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</si>
  <si>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</si>
  <si>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</si>
  <si>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</si>
  <si>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</si>
  <si>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</si>
  <si>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</si>
  <si>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</si>
  <si>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</si>
  <si>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</si>
  <si>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</si>
  <si>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</si>
  <si>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</si>
  <si>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</si>
  <si>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</si>
  <si>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</si>
  <si>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</si>
  <si>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</si>
  <si>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</si>
  <si>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</si>
  <si>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</si>
  <si>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</si>
  <si>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</si>
  <si>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</si>
  <si>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</si>
  <si>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</si>
  <si>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</si>
  <si>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</si>
  <si>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</si>
  <si>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</si>
  <si>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</si>
  <si>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</si>
  <si>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</si>
  <si>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</si>
  <si>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</si>
  <si>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</si>
  <si>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</si>
  <si>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</si>
  <si>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</si>
  <si>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</si>
  <si>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</si>
  <si>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</si>
  <si>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</si>
  <si>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</si>
  <si>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</si>
  <si>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</si>
  <si>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</si>
  <si>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</si>
  <si>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</si>
  <si>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</si>
  <si>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</si>
  <si>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</si>
  <si>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</si>
  <si>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</si>
  <si>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</si>
  <si>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</si>
  <si>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</si>
  <si>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</si>
  <si>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</si>
  <si>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</si>
  <si>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</si>
  <si>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</si>
  <si>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</si>
  <si>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</si>
  <si>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</si>
  <si>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</si>
  <si>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</si>
  <si>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</si>
  <si>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</si>
  <si>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</si>
  <si>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</si>
  <si>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</si>
  <si>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</si>
  <si>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</si>
  <si>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</si>
  <si>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</si>
  <si>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</si>
  <si>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</si>
  <si>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</si>
  <si>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</si>
  <si>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</si>
  <si>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</si>
  <si>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</si>
  <si>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</si>
  <si>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</si>
  <si>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</si>
  <si>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</si>
  <si>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</si>
  <si>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</si>
  <si>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</si>
  <si>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</si>
  <si>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</si>
  <si>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</si>
  <si>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</si>
  <si>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</si>
  <si>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</si>
  <si>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</si>
  <si>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</si>
  <si>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</si>
  <si>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</si>
  <si>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</si>
  <si>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</si>
  <si>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</si>
  <si>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</si>
  <si>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</si>
  <si>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</si>
  <si>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</si>
  <si>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</si>
  <si>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</si>
  <si>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</si>
  <si>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</si>
  <si>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</si>
  <si>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</si>
  <si>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</si>
  <si>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</si>
  <si>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</si>
  <si>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</si>
  <si>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</si>
  <si>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</si>
  <si>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</si>
  <si>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</si>
  <si>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</si>
  <si>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</si>
  <si>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</si>
  <si>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</si>
  <si>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</si>
  <si>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</si>
  <si>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</si>
  <si>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</si>
  <si>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</si>
  <si>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</si>
  <si>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</si>
  <si>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</si>
  <si>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</si>
  <si>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</si>
  <si>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</si>
  <si>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</si>
  <si>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</si>
  <si>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</si>
  <si>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</si>
  <si>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</si>
  <si>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</si>
  <si>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</si>
  <si>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</si>
  <si>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</si>
  <si>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</si>
  <si>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</si>
  <si>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</si>
  <si>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</si>
  <si>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</si>
  <si>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</si>
  <si>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</si>
  <si>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</si>
  <si>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</si>
  <si>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</si>
  <si>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</si>
  <si>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</si>
  <si>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</si>
  <si>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</si>
  <si>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</si>
  <si>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</si>
  <si>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</si>
  <si>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</si>
  <si>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</si>
  <si>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</si>
  <si>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</si>
  <si>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</si>
  <si>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</si>
  <si>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</si>
  <si>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</si>
  <si>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</si>
  <si>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</si>
  <si>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</si>
  <si>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</si>
  <si>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</si>
  <si>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</si>
  <si>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</si>
  <si>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</si>
  <si>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</si>
  <si>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</si>
  <si>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</si>
  <si>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</si>
  <si>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</si>
  <si>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</si>
  <si>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</si>
  <si>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</si>
  <si>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</si>
  <si>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</si>
  <si>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</si>
  <si>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</si>
  <si>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</si>
  <si>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</si>
  <si>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</si>
  <si>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</si>
  <si>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</si>
  <si>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</si>
  <si>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</si>
  <si>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</si>
  <si>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</si>
  <si>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</si>
  <si>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</si>
  <si>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</si>
  <si>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</si>
  <si>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</si>
  <si>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</si>
  <si>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</si>
  <si>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</si>
  <si>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</si>
  <si>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</si>
  <si>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</si>
  <si>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</si>
  <si>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</si>
  <si>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</si>
  <si>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</si>
  <si>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</si>
  <si>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</si>
  <si>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</si>
  <si>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</si>
  <si>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</si>
  <si>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</si>
  <si>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</si>
  <si>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</si>
  <si>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</si>
  <si>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</si>
  <si>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</si>
  <si>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</si>
  <si>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</si>
  <si>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</si>
  <si>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</si>
  <si>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</si>
  <si>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</si>
  <si>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</si>
  <si>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</si>
  <si>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</si>
  <si>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</si>
  <si>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</si>
  <si>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</si>
  <si>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</si>
  <si>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</si>
  <si>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</si>
  <si>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</si>
  <si>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</si>
  <si>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</si>
  <si>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</si>
  <si>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</si>
  <si>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</si>
  <si>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</si>
  <si>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</si>
  <si>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</si>
  <si>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</si>
  <si>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</si>
  <si>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</si>
  <si>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</si>
  <si>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</si>
  <si>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</si>
  <si>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</si>
  <si>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</si>
  <si>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</si>
  <si>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</si>
  <si>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</si>
  <si>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</si>
  <si>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</si>
  <si>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</si>
  <si>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</si>
  <si>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</si>
  <si>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</si>
  <si>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</si>
  <si>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</si>
  <si>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</si>
  <si>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</si>
  <si>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</si>
  <si>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</si>
  <si>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</si>
  <si>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</si>
  <si>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</si>
  <si>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</si>
  <si>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</si>
  <si>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</si>
  <si>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</si>
  <si>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</si>
  <si>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</si>
  <si>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</si>
  <si>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</si>
  <si>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</si>
  <si>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</si>
  <si>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</si>
  <si>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</si>
  <si>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</si>
  <si>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</si>
  <si>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</si>
  <si>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</si>
  <si>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</si>
  <si>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</si>
  <si>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</si>
  <si>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</si>
  <si>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</si>
  <si>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</si>
  <si>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</si>
  <si>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</si>
  <si>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</si>
  <si>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</si>
  <si>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</si>
  <si>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</si>
  <si>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</si>
  <si>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</si>
  <si>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</si>
  <si>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</si>
  <si>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</si>
  <si>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</si>
  <si>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</si>
  <si>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</si>
  <si>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</si>
  <si>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</si>
  <si>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</si>
  <si>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</si>
  <si>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</si>
  <si>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</si>
  <si>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</si>
  <si>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</si>
  <si>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</si>
  <si>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</si>
  <si>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</si>
  <si>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</si>
  <si>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</si>
  <si>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</si>
  <si>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</si>
  <si>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</si>
  <si>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</si>
  <si>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</si>
  <si>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</si>
  <si>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</si>
  <si>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</si>
  <si>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</si>
  <si>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</si>
  <si>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</si>
  <si>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</si>
  <si>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</si>
  <si>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</si>
  <si>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</si>
  <si>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</si>
  <si>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</si>
  <si>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</si>
  <si>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</si>
  <si>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</si>
  <si>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</si>
  <si>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</si>
  <si>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</si>
  <si>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</si>
  <si>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</si>
  <si>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</si>
  <si>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</si>
  <si>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</si>
  <si>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</si>
  <si>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</si>
  <si>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</si>
  <si>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</si>
  <si>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</si>
  <si>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</si>
  <si>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</si>
  <si>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</si>
  <si>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</si>
  <si>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</si>
  <si>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</si>
  <si>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</si>
  <si>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</si>
  <si>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</si>
  <si>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</si>
  <si>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</si>
  <si>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</si>
  <si>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</si>
  <si>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</si>
  <si>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</si>
  <si>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</si>
  <si>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</si>
  <si>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</si>
  <si>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</si>
  <si>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</si>
  <si>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</si>
  <si>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</si>
  <si>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</si>
  <si>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</si>
  <si>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</si>
  <si>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</si>
  <si>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</si>
  <si>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</si>
  <si>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</si>
  <si>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</si>
  <si>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</si>
  <si>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</si>
  <si>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</si>
  <si>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</si>
  <si>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</si>
  <si>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</si>
  <si>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</si>
  <si>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</si>
  <si>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</si>
  <si>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</si>
  <si>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</si>
  <si>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</si>
  <si>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</si>
  <si>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</si>
  <si>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</si>
  <si>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</si>
  <si>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</si>
  <si>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</si>
  <si>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</si>
  <si>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</si>
  <si>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</si>
  <si>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</si>
  <si>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</si>
  <si>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</si>
  <si>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</si>
  <si>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</si>
  <si>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</si>
  <si>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</si>
  <si>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</si>
  <si>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</si>
  <si>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</si>
  <si>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</si>
  <si>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</si>
  <si>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</si>
  <si>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</si>
  <si>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</si>
  <si>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</si>
  <si>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</si>
  <si>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</si>
  <si>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</si>
  <si>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</si>
  <si>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</si>
  <si>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</si>
  <si>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</si>
  <si>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</si>
  <si>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</si>
  <si>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</si>
  <si>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</si>
  <si>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</si>
  <si>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</si>
  <si>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</si>
  <si>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</si>
  <si>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</si>
  <si>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</si>
  <si>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</si>
  <si>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</si>
  <si>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</si>
  <si>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</si>
  <si>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</si>
  <si>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</si>
  <si>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</si>
  <si>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</si>
  <si>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</si>
  <si>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</si>
  <si>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</si>
  <si>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</si>
  <si>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</si>
  <si>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</si>
  <si>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</si>
  <si>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</si>
  <si>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</si>
  <si>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</si>
  <si>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</si>
  <si>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</si>
  <si>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</si>
  <si>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</si>
  <si>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</si>
  <si>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</si>
  <si>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</si>
  <si>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</si>
  <si>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</si>
  <si>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</si>
  <si>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</si>
  <si>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</si>
  <si>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</si>
  <si>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</si>
  <si>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</si>
  <si>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</si>
  <si>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</si>
  <si>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</si>
  <si>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</si>
  <si>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</si>
  <si>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</si>
  <si>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</si>
  <si>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</si>
  <si>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</si>
  <si>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</si>
  <si>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</si>
  <si>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</si>
  <si>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</si>
  <si>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</si>
  <si>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</si>
  <si>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</si>
  <si>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</si>
  <si>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</si>
  <si>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</si>
  <si>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</si>
  <si>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</si>
  <si>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</si>
  <si>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</si>
  <si>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</si>
  <si>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</si>
  <si>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</si>
  <si>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</si>
  <si>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</si>
  <si>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</si>
  <si>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</si>
  <si>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</si>
  <si>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</si>
  <si>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</si>
  <si>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</si>
  <si>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</si>
  <si>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</si>
  <si>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</si>
  <si>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</si>
  <si>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</si>
  <si>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</si>
  <si>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</si>
  <si>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</si>
  <si>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</si>
  <si>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</si>
  <si>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</si>
  <si>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</si>
  <si>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</si>
  <si>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</si>
  <si>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</si>
  <si>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</si>
  <si>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</si>
  <si>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</si>
  <si>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</si>
  <si>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</si>
  <si>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</si>
  <si>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</si>
  <si>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</si>
  <si>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</si>
  <si>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</si>
  <si>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</si>
  <si>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</si>
  <si>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</si>
  <si>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</si>
  <si>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</si>
  <si>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</si>
  <si>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</si>
  <si>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</si>
  <si>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</si>
  <si>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</si>
  <si>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</si>
  <si>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</si>
  <si>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</si>
  <si>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</si>
  <si>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</si>
  <si>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</si>
  <si>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</si>
  <si>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</si>
  <si>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</si>
  <si>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</si>
  <si>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</si>
  <si>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</si>
  <si>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</si>
  <si>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</si>
  <si>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</si>
  <si>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</si>
  <si>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</si>
  <si>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</si>
  <si>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</si>
  <si>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</si>
  <si>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</si>
  <si>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</si>
  <si>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</si>
  <si>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</si>
  <si>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</si>
  <si>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</si>
  <si>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</si>
  <si>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</si>
  <si>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</si>
  <si>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</si>
  <si>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</si>
  <si>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</si>
  <si>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</si>
  <si>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</si>
  <si>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</si>
  <si>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</si>
  <si>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</si>
  <si>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</si>
  <si>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</si>
  <si>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</si>
  <si>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</si>
  <si>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</si>
  <si>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</si>
  <si>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</si>
  <si>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</si>
  <si>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</si>
  <si>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</si>
  <si>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</si>
  <si>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</si>
  <si>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</si>
  <si>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</si>
  <si>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</si>
  <si>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</si>
  <si>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</si>
  <si>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</si>
  <si>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</si>
  <si>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</si>
  <si>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</si>
  <si>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</si>
  <si>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</si>
  <si>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</si>
  <si>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</si>
  <si>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</si>
  <si>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</si>
  <si>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</si>
  <si>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</si>
  <si>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</si>
  <si>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</si>
  <si>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</si>
  <si>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</si>
  <si>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</si>
  <si>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</si>
  <si>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</si>
  <si>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</si>
  <si>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</si>
  <si>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</si>
  <si>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</si>
  <si>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</si>
  <si>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</si>
  <si>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</si>
  <si>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</si>
  <si>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</si>
  <si>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</si>
  <si>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</si>
  <si>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</si>
  <si>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</si>
  <si>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</si>
  <si>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</si>
  <si>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</si>
  <si>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</si>
  <si>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</si>
  <si>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</si>
  <si>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</si>
  <si>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</si>
  <si>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</si>
  <si>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</si>
  <si>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</si>
  <si>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</si>
  <si>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</si>
  <si>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</si>
  <si>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</si>
  <si>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</si>
  <si>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</si>
  <si>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</si>
  <si>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</si>
  <si>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</si>
  <si>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</si>
  <si>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</si>
  <si>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</si>
  <si>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</si>
  <si>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</si>
  <si>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</si>
  <si>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</si>
  <si>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</si>
  <si>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</si>
  <si>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</si>
  <si>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</si>
  <si>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</si>
  <si>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</si>
  <si>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</si>
  <si>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</si>
  <si>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</si>
  <si>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</si>
  <si>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</si>
  <si>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</si>
  <si>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</si>
  <si>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</si>
  <si>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</si>
  <si>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</si>
  <si>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</si>
  <si>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</si>
  <si>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</si>
  <si>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</si>
  <si>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</si>
  <si>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</si>
  <si>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</si>
  <si>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</si>
  <si>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</si>
  <si>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</si>
  <si>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</si>
  <si>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</si>
  <si>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</si>
  <si>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</si>
  <si>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</si>
  <si>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</si>
  <si>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</si>
  <si>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</si>
  <si>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</si>
  <si>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</si>
  <si>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</si>
  <si>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</si>
  <si>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</si>
  <si>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</si>
  <si>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</si>
  <si>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</si>
  <si>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</si>
  <si>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</si>
  <si>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</si>
  <si>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</si>
  <si>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</si>
  <si>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</si>
  <si>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</si>
  <si>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</si>
  <si>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</si>
  <si>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</si>
  <si>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</si>
  <si>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</si>
  <si>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</si>
  <si>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</si>
  <si>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</si>
  <si>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</si>
  <si>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</si>
  <si>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</si>
  <si>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</si>
  <si>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</si>
  <si>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</si>
  <si>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</si>
  <si>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</si>
  <si>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</si>
  <si>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</si>
  <si>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</si>
  <si>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</si>
  <si>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</si>
  <si>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</si>
  <si>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</si>
  <si>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</si>
  <si>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</si>
  <si>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</si>
  <si>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</si>
  <si>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</si>
  <si>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</si>
  <si>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</si>
  <si>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</si>
  <si>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</si>
  <si>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</si>
  <si>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</si>
  <si>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</si>
  <si>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</si>
  <si>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</si>
  <si>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</si>
  <si>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</si>
  <si>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</si>
  <si>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</si>
  <si>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</si>
  <si>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</si>
  <si>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</si>
  <si>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</si>
  <si>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</si>
  <si>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</si>
  <si>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</si>
  <si>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</si>
  <si>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</si>
  <si>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</si>
  <si>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</si>
  <si>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</si>
  <si>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</si>
  <si>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</si>
  <si>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</si>
  <si>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</si>
  <si>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</si>
  <si>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</si>
  <si>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</si>
  <si>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</si>
  <si>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</si>
  <si>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</si>
  <si>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</si>
  <si>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</si>
  <si>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</si>
  <si>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</si>
  <si>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</si>
  <si>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</si>
  <si>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</si>
  <si>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</si>
  <si>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</si>
  <si>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</si>
  <si>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</si>
  <si>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</si>
  <si>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</si>
  <si>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</si>
  <si>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</si>
  <si>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</si>
  <si>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</si>
  <si>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</si>
  <si>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</si>
  <si>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</si>
  <si>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</si>
  <si>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</si>
  <si>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</si>
  <si>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</si>
  <si>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</si>
  <si>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</si>
  <si>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</si>
  <si>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</si>
  <si>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</si>
  <si>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</si>
  <si>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</si>
  <si>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</si>
  <si>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</si>
  <si>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</si>
  <si>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</si>
  <si>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</si>
  <si>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</si>
  <si>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</si>
  <si>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</si>
  <si>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</si>
  <si>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</si>
  <si>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</si>
  <si>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</si>
  <si>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</si>
  <si>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</si>
  <si>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</si>
  <si>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</si>
  <si>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</si>
  <si>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</si>
  <si>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</si>
  <si>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</si>
  <si>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</si>
  <si>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</si>
  <si>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</si>
  <si>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</si>
  <si>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</si>
  <si>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</si>
  <si>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</si>
  <si>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</si>
  <si>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</si>
  <si>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</si>
  <si>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</si>
  <si>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</si>
  <si>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</si>
  <si>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</si>
  <si>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</si>
  <si>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</si>
  <si>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</si>
  <si>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</si>
  <si>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</si>
  <si>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</si>
  <si>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</si>
  <si>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</si>
  <si>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</si>
  <si>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</si>
  <si>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</si>
  <si>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</si>
  <si>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</si>
  <si>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</si>
  <si>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</si>
  <si>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</si>
  <si>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</si>
  <si>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</si>
  <si>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</si>
  <si>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</si>
  <si>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</si>
  <si>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</si>
  <si>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</si>
  <si>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</si>
  <si>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</si>
  <si>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</si>
  <si>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</si>
  <si>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</si>
  <si>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</si>
  <si>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</si>
  <si>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</si>
  <si>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</si>
  <si>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</si>
  <si>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</si>
  <si>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</si>
  <si>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</si>
  <si>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</si>
  <si>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</si>
  <si>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</si>
  <si>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</si>
  <si>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</si>
  <si>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</si>
  <si>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</si>
  <si>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</si>
  <si>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</si>
  <si>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</si>
  <si>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</si>
  <si>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</si>
  <si>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</si>
  <si>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</si>
  <si>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</si>
  <si>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</si>
  <si>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</si>
  <si>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</si>
  <si>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</si>
  <si>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</si>
  <si>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</si>
  <si>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</si>
  <si>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</si>
  <si>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</si>
  <si>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</si>
  <si>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</si>
  <si>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</si>
  <si>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</si>
  <si>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</si>
  <si>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</si>
  <si>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</si>
  <si>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</si>
  <si>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</si>
  <si>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</si>
  <si>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</si>
  <si>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</si>
  <si>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</si>
  <si>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</si>
  <si>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</si>
  <si>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</si>
  <si>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</si>
  <si>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</si>
  <si>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</si>
  <si>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</si>
  <si>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</si>
  <si>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</si>
  <si>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</si>
  <si>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</si>
  <si>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</si>
  <si>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</si>
  <si>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</si>
  <si>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</si>
  <si>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</si>
  <si>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</si>
  <si>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</si>
  <si>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</si>
  <si>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</si>
  <si>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</si>
  <si>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</si>
  <si>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</si>
  <si>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</si>
  <si>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</si>
  <si>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</si>
  <si>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</si>
  <si>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</si>
  <si>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</si>
  <si>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</si>
  <si>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</si>
  <si>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</si>
  <si>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</si>
  <si>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</si>
  <si>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</si>
  <si>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</si>
  <si>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</si>
  <si>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</si>
  <si>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</si>
  <si>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</si>
  <si>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</si>
  <si>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</si>
  <si>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</si>
  <si>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</si>
  <si>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</si>
  <si>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</si>
  <si>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</si>
  <si>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</si>
  <si>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</si>
  <si>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</si>
  <si>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</si>
  <si>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</si>
  <si>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</si>
  <si>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</si>
  <si>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</si>
  <si>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</si>
  <si>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</si>
  <si>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</si>
  <si>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</si>
  <si>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</si>
  <si>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</si>
  <si>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</si>
  <si>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</si>
  <si>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</si>
  <si>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</si>
  <si>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</si>
  <si>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</si>
  <si>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</si>
  <si>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</si>
  <si>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</si>
  <si>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</si>
  <si>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</si>
  <si>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</si>
  <si>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</si>
  <si>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</si>
  <si>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</si>
  <si>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</si>
  <si>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</si>
  <si>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</si>
  <si>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</si>
  <si>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</si>
  <si>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</si>
  <si>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</si>
  <si>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</si>
  <si>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</si>
  <si>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</si>
  <si>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</si>
  <si>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</si>
  <si>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</si>
  <si>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</si>
  <si>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</si>
  <si>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</si>
  <si>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</si>
  <si>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</si>
  <si>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</si>
  <si>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</si>
  <si>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</si>
  <si>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</si>
  <si>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</si>
  <si>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</si>
  <si>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</si>
  <si>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</si>
  <si>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</si>
  <si>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</si>
  <si>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</si>
  <si>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</si>
  <si>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</si>
  <si>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</si>
  <si>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</si>
  <si>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</si>
  <si>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</si>
  <si>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</si>
  <si>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</si>
  <si>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</si>
  <si>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</si>
  <si>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</si>
  <si>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</si>
  <si>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</si>
  <si>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</si>
  <si>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</si>
  <si>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</si>
  <si>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</si>
  <si>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</si>
  <si>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</si>
  <si>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</si>
  <si>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</si>
  <si>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</si>
  <si>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</si>
  <si>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</si>
  <si>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</si>
  <si>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</si>
  <si>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</si>
  <si>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</si>
  <si>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</si>
  <si>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</si>
  <si>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</si>
  <si>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</si>
  <si>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</si>
  <si>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</si>
  <si>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</si>
  <si>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</si>
  <si>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</si>
  <si>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</si>
  <si>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</si>
  <si>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</si>
  <si>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</si>
  <si>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</si>
  <si>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</si>
  <si>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</si>
  <si>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</si>
  <si>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</si>
  <si>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</si>
  <si>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</si>
  <si>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</si>
  <si>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</si>
  <si>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</si>
  <si>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</si>
  <si>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</si>
  <si>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</si>
  <si>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</si>
  <si>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</si>
  <si>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</si>
  <si>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</si>
  <si>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</si>
  <si>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</si>
  <si>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</si>
  <si>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</si>
  <si>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</si>
  <si>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</si>
  <si>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</si>
  <si>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</si>
  <si>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</si>
  <si>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</si>
  <si>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</si>
  <si>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</si>
  <si>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</si>
  <si>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</si>
  <si>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</si>
  <si>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</si>
  <si>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</si>
  <si>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</si>
  <si>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</si>
  <si>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</si>
  <si>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</si>
  <si>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</si>
  <si>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</si>
  <si>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</si>
  <si>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</si>
  <si>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</si>
  <si>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</si>
  <si>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</si>
  <si>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</si>
  <si>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</si>
  <si>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</si>
  <si>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</si>
  <si>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</si>
  <si>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</si>
  <si>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</si>
  <si>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</si>
  <si>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</si>
  <si>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</si>
  <si>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</si>
  <si>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</si>
  <si>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</si>
  <si>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</si>
  <si>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</si>
  <si>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</si>
  <si>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</si>
  <si>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</si>
  <si>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</si>
  <si>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</si>
  <si>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</si>
  <si>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</si>
  <si>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</si>
  <si>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</si>
  <si>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</si>
  <si>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</si>
  <si>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</si>
  <si>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</si>
  <si>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</si>
  <si>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</si>
  <si>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</si>
  <si>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</si>
  <si>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</si>
  <si>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</si>
  <si>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</si>
  <si>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</si>
  <si>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</si>
  <si>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</si>
  <si>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</si>
  <si>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</si>
  <si>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</si>
  <si>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</si>
  <si>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</si>
  <si>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</si>
  <si>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</si>
  <si>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</si>
  <si>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</si>
  <si>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</si>
  <si>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</si>
  <si>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</si>
  <si>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</si>
  <si>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</si>
  <si>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</si>
  <si>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</si>
  <si>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</si>
  <si>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</si>
  <si>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</si>
  <si>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</si>
  <si>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</si>
  <si>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</si>
  <si>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</si>
  <si>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</si>
  <si>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</si>
  <si>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</si>
  <si>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</si>
  <si>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</si>
  <si>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</si>
  <si>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</si>
  <si>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</si>
  <si>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</si>
  <si>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</si>
  <si>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</si>
  <si>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</si>
  <si>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</si>
  <si>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</si>
  <si>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</si>
  <si>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</si>
  <si>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</si>
  <si>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</si>
  <si>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</si>
  <si>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</si>
  <si>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</si>
  <si>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</si>
  <si>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</si>
  <si>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</si>
  <si>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</si>
  <si>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</si>
  <si>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</si>
  <si>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</si>
  <si>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</si>
  <si>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</si>
  <si>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</si>
  <si>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</si>
  <si>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</si>
  <si>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</si>
  <si>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</si>
  <si>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</si>
  <si>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</si>
  <si>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</si>
  <si>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</si>
  <si>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</si>
  <si>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</si>
  <si>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</si>
  <si>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</si>
  <si>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</si>
  <si>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</si>
  <si>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</si>
  <si>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</si>
  <si>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</si>
  <si>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</si>
  <si>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</si>
  <si>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</si>
  <si>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</si>
  <si>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</si>
  <si>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</si>
  <si>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</si>
  <si>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</si>
  <si>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</si>
  <si>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</si>
  <si>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</si>
  <si>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</si>
  <si>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</si>
  <si>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</si>
  <si>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</si>
  <si>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</si>
  <si>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</si>
  <si>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</si>
  <si>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</si>
  <si>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</si>
  <si>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</si>
  <si>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</si>
  <si>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</si>
  <si>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</si>
  <si>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</si>
  <si>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</si>
  <si>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</si>
  <si>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</si>
  <si>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</si>
  <si>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</si>
  <si>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</si>
  <si>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</si>
  <si>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</si>
  <si>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</si>
  <si>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</si>
  <si>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</si>
  <si>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</si>
  <si>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</si>
  <si>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</si>
  <si>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</si>
  <si>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</si>
  <si>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</si>
  <si>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</si>
  <si>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</si>
  <si>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</si>
  <si>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</si>
  <si>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</si>
  <si>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</si>
  <si>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</si>
  <si>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</si>
  <si>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</si>
  <si>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</si>
  <si>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</si>
  <si>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</si>
  <si>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</si>
  <si>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</si>
  <si>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</si>
  <si>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</si>
  <si>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</si>
  <si>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</si>
  <si>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</si>
  <si>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</si>
  <si>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</si>
  <si>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</si>
  <si>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</si>
  <si>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</si>
  <si>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</si>
  <si>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</si>
  <si>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</si>
  <si>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</si>
  <si>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</si>
  <si>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</si>
  <si>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</si>
  <si>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</si>
  <si>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</si>
  <si>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</si>
  <si>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</si>
  <si>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</si>
  <si>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</si>
  <si>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</si>
  <si>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</si>
  <si>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</si>
  <si>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</si>
  <si>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</si>
  <si>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</si>
  <si>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</si>
  <si>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</si>
  <si>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</si>
  <si>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</si>
  <si>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</si>
  <si>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</si>
  <si>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</si>
  <si>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</si>
  <si>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</si>
  <si>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</si>
  <si>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</si>
  <si>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</si>
  <si>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</si>
  <si>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</si>
  <si>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</si>
  <si>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</si>
  <si>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</si>
  <si>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</si>
  <si>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</si>
  <si>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</si>
  <si>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</si>
  <si>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</si>
  <si>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</si>
  <si>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</si>
  <si>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</si>
  <si>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</si>
  <si>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</si>
  <si>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</si>
  <si>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</si>
  <si>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</si>
  <si>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</si>
  <si>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</si>
  <si>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</si>
  <si>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</si>
  <si>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</si>
  <si>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</si>
  <si>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</si>
  <si>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</si>
  <si>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</si>
  <si>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</si>
  <si>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</si>
  <si>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</si>
  <si>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</si>
  <si>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</si>
  <si>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</si>
  <si>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</si>
  <si>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</si>
  <si>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</si>
  <si>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</si>
  <si>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</si>
  <si>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</si>
  <si>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</si>
  <si>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</si>
  <si>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</si>
  <si>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</si>
  <si>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</si>
  <si>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</si>
  <si>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</si>
  <si>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</si>
  <si>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</si>
  <si>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</si>
  <si>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</si>
  <si>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</si>
  <si>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</si>
  <si>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</si>
  <si>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</si>
  <si>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</si>
  <si>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</si>
  <si>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</si>
  <si>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</si>
  <si>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</si>
  <si>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</si>
  <si>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</si>
  <si>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</si>
  <si>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</si>
  <si>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</si>
  <si>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</si>
  <si>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</si>
  <si>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</si>
  <si>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</si>
  <si>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</si>
  <si>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</si>
  <si>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</si>
  <si>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</si>
  <si>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</si>
  <si>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</si>
  <si>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</si>
  <si>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</si>
  <si>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</si>
  <si>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</si>
  <si>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</si>
  <si>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</si>
  <si>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</si>
  <si>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</si>
  <si>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</si>
  <si>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</si>
  <si>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</si>
  <si>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</si>
  <si>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</si>
  <si>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</si>
  <si>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</si>
  <si>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</si>
  <si>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</si>
  <si>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</si>
  <si>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</si>
  <si>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</si>
  <si>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</si>
  <si>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</si>
  <si>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</si>
  <si>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</si>
  <si>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</si>
  <si>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</si>
  <si>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</si>
  <si>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</si>
  <si>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</si>
  <si>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</si>
  <si>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</si>
  <si>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</si>
  <si>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</si>
  <si>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</si>
  <si>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</si>
  <si>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</si>
  <si>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</si>
  <si>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</si>
  <si>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</si>
  <si>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</si>
  <si>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</si>
  <si>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</si>
  <si>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</si>
  <si>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</si>
  <si>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</si>
  <si>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</si>
  <si>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</si>
  <si>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</si>
  <si>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</si>
  <si>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</si>
  <si>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</si>
  <si>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</si>
  <si>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</si>
  <si>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</si>
  <si>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</si>
  <si>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</si>
  <si>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</si>
  <si>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</si>
  <si>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</si>
  <si>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</si>
  <si>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</si>
  <si>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</si>
  <si>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</si>
  <si>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</si>
  <si>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</si>
  <si>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</si>
  <si>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</si>
  <si>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</si>
  <si>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</si>
  <si>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</si>
  <si>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</si>
  <si>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</si>
  <si>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</si>
  <si>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</si>
  <si>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</si>
  <si>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</si>
  <si>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</si>
  <si>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</si>
  <si>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</si>
  <si>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</si>
  <si>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</si>
  <si>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</si>
  <si>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</si>
  <si>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</si>
  <si>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</si>
  <si>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</si>
  <si>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</si>
  <si>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</si>
  <si>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</si>
  <si>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</si>
  <si>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</si>
  <si>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</si>
  <si>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</si>
  <si>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</si>
  <si>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</si>
  <si>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</si>
  <si>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</si>
  <si>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</si>
  <si>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</si>
  <si>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</si>
  <si>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</si>
  <si>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</si>
  <si>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</si>
  <si>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</si>
  <si>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</si>
  <si>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</si>
  <si>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</si>
  <si>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</si>
  <si>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</si>
  <si>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</si>
  <si>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</si>
  <si>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</si>
  <si>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</si>
  <si>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</si>
  <si>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</si>
  <si>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</si>
  <si>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</si>
  <si>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</si>
  <si>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</si>
  <si>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</si>
  <si>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</si>
  <si>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</si>
  <si>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</si>
  <si>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</si>
  <si>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</si>
  <si>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</si>
  <si>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</si>
  <si>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</si>
  <si>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</si>
  <si>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</si>
  <si>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</si>
  <si>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</si>
  <si>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</si>
  <si>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</si>
  <si>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</si>
  <si>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</si>
  <si>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</si>
  <si>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</si>
  <si>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</si>
  <si>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</si>
  <si>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</si>
  <si>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</si>
  <si>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</si>
  <si>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</si>
  <si>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</si>
  <si>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</si>
  <si>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</si>
  <si>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</si>
  <si>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</si>
  <si>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</si>
  <si>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</si>
  <si>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</si>
  <si>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</si>
  <si>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</si>
  <si>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</si>
  <si>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</si>
  <si>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</si>
  <si>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</si>
  <si>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</si>
  <si>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</si>
  <si>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</si>
  <si>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</si>
  <si>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</si>
  <si>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</si>
  <si>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</si>
  <si>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</si>
  <si>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</si>
  <si>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</si>
  <si>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</si>
  <si>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</si>
  <si>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</si>
  <si>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</si>
  <si>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</si>
  <si>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</si>
  <si>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</si>
  <si>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</si>
  <si>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</si>
  <si>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</si>
  <si>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</si>
  <si>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</si>
  <si>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</si>
  <si>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</si>
  <si>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</si>
  <si>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</si>
  <si>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</si>
  <si>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</si>
  <si>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</si>
  <si>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</si>
  <si>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</si>
  <si>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</si>
  <si>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</si>
  <si>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</si>
  <si>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</si>
  <si>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</si>
  <si>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</si>
  <si>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</si>
  <si>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</si>
  <si>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</si>
  <si>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</si>
  <si>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</si>
  <si>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</si>
  <si>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</si>
  <si>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</si>
  <si>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</si>
  <si>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</si>
  <si>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</si>
  <si>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</si>
  <si>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</si>
  <si>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</si>
  <si>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</si>
  <si>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</si>
  <si>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</si>
  <si>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</si>
  <si>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</si>
  <si>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</si>
  <si>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</si>
  <si>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</si>
  <si>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</si>
  <si>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</si>
  <si>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</si>
  <si>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</si>
  <si>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</si>
  <si>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</si>
  <si>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</si>
  <si>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</si>
  <si>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</si>
  <si>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</si>
  <si>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</si>
  <si>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</si>
  <si>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</si>
  <si>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</si>
  <si>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</si>
  <si>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</si>
  <si>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</si>
  <si>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</si>
  <si>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</si>
  <si>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</si>
  <si>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</si>
  <si>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</si>
  <si>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</si>
  <si>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</si>
  <si>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</si>
  <si>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</si>
  <si>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</si>
  <si>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</si>
  <si>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</si>
  <si>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</si>
  <si>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</si>
  <si>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</si>
  <si>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</si>
  <si>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</si>
  <si>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</si>
  <si>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</si>
  <si>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</si>
  <si>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</si>
  <si>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</si>
  <si>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</si>
  <si>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</si>
  <si>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</si>
  <si>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</si>
  <si>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</si>
  <si>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</si>
  <si>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</si>
  <si>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</si>
  <si>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</si>
  <si>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</si>
  <si>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</si>
  <si>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</si>
  <si>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</si>
  <si>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</si>
  <si>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</si>
  <si>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</si>
  <si>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</si>
  <si>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</si>
  <si>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</si>
  <si>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</si>
  <si>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</si>
  <si>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</si>
  <si>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</si>
  <si>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</si>
  <si>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</si>
  <si>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</si>
  <si>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</si>
  <si>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</si>
  <si>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</si>
  <si>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</si>
  <si>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</si>
  <si>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</si>
  <si>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</si>
  <si>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</si>
  <si>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</si>
  <si>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</si>
  <si>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</si>
  <si>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</si>
  <si>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</si>
  <si>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</si>
  <si>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</si>
  <si>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</si>
  <si>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</si>
  <si>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</si>
  <si>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</si>
  <si>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</si>
  <si>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</si>
  <si>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</si>
  <si>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</si>
  <si>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</si>
  <si>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</si>
  <si>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</si>
  <si>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</si>
  <si>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</si>
  <si>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</si>
  <si>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</si>
  <si>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</si>
  <si>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</si>
  <si>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</si>
  <si>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</si>
  <si>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</si>
  <si>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</si>
  <si>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</si>
  <si>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</si>
  <si>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</si>
  <si>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</si>
  <si>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</si>
  <si>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</si>
  <si>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</si>
  <si>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</si>
  <si>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</si>
  <si>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</si>
  <si>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</si>
  <si>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</si>
  <si>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</si>
  <si>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</si>
  <si>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</si>
  <si>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</si>
  <si>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</si>
  <si>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</si>
  <si>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</si>
  <si>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</si>
  <si>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</si>
  <si>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</si>
  <si>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</si>
  <si>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</si>
  <si>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</si>
  <si>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</si>
  <si>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</si>
  <si>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</si>
  <si>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</si>
  <si>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</si>
  <si>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</si>
  <si>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</si>
  <si>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</si>
  <si>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</si>
  <si>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</si>
  <si>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</si>
  <si>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</si>
  <si>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</si>
  <si>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</si>
  <si>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</si>
  <si>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</si>
  <si>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</si>
  <si>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</si>
  <si>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</si>
  <si>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</si>
  <si>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</si>
  <si>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</si>
  <si>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</si>
  <si>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</si>
  <si>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</si>
  <si>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</si>
  <si>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</si>
  <si>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</si>
  <si>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</si>
  <si>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</si>
  <si>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</si>
  <si>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</si>
  <si>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</si>
  <si>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</si>
  <si>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</si>
  <si>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</si>
  <si>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</si>
  <si>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</si>
  <si>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</si>
  <si>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</si>
  <si>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</si>
  <si>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</si>
  <si>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</si>
  <si>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</si>
  <si>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</si>
  <si>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</si>
  <si>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</si>
  <si>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</si>
  <si>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</si>
  <si>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</si>
  <si>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</si>
  <si>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</si>
  <si>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</si>
  <si>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</si>
  <si>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</si>
  <si>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</si>
  <si>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</si>
  <si>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</si>
  <si>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</si>
  <si>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</si>
  <si>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</si>
  <si>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</si>
  <si>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</si>
  <si>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</si>
  <si>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</si>
  <si>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</si>
  <si>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</si>
  <si>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</si>
  <si>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</si>
  <si>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</si>
  <si>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</si>
  <si>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</si>
  <si>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</si>
  <si>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</si>
  <si>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</si>
  <si>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</si>
  <si>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</si>
  <si>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</si>
  <si>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</si>
  <si>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</si>
  <si>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</si>
  <si>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</si>
  <si>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</si>
  <si>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</si>
  <si>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</si>
  <si>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</si>
  <si>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</si>
  <si>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</si>
  <si>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</si>
  <si>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</si>
  <si>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</si>
  <si>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</si>
  <si>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</si>
  <si>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</si>
  <si>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</si>
  <si>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</si>
  <si>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</si>
  <si>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</si>
  <si>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</si>
  <si>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</si>
  <si>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</si>
  <si>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</si>
  <si>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</si>
  <si>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</si>
  <si>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</si>
  <si>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</si>
  <si>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</si>
  <si>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</si>
  <si>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</si>
  <si>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</si>
  <si>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</si>
  <si>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</si>
  <si>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</si>
  <si>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</si>
  <si>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</si>
  <si>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</si>
  <si>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</si>
  <si>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</si>
  <si>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</si>
  <si>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</si>
  <si>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</si>
  <si>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</si>
  <si>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</si>
  <si>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</si>
  <si>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</si>
  <si>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</si>
  <si>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</si>
  <si>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</si>
  <si>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</si>
  <si>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</si>
  <si>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</si>
  <si>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</si>
  <si>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</si>
  <si>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</si>
  <si>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</si>
  <si>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</si>
  <si>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</si>
  <si>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</si>
  <si>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</si>
  <si>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</si>
  <si>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</si>
  <si>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</si>
  <si>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</si>
  <si>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</si>
  <si>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</si>
  <si>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</si>
  <si>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</si>
  <si>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</si>
  <si>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</si>
  <si>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</si>
  <si>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</si>
  <si>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</si>
  <si>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</si>
  <si>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</si>
  <si>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</si>
  <si>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</si>
  <si>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</si>
  <si>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</si>
  <si>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</si>
  <si>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</si>
  <si>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</si>
  <si>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</si>
  <si>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</si>
  <si>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</si>
  <si>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</si>
  <si>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</si>
  <si>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</si>
  <si>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</si>
  <si>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</si>
  <si>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</si>
  <si>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</si>
  <si>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</si>
  <si>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</si>
  <si>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</si>
  <si>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</si>
  <si>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</si>
  <si>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</si>
  <si>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</si>
  <si>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</si>
  <si>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</si>
  <si>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</si>
  <si>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</si>
  <si>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</si>
  <si>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</si>
  <si>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</si>
  <si>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</si>
  <si>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</si>
  <si>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</si>
  <si>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</si>
  <si>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</si>
  <si>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</si>
  <si>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</si>
  <si>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</si>
  <si>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</si>
  <si>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</si>
  <si>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</si>
  <si>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</si>
  <si>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</si>
  <si>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</si>
  <si>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</si>
  <si>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</si>
  <si>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</si>
  <si>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</si>
  <si>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</si>
  <si>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</si>
  <si>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</si>
  <si>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</si>
  <si>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</si>
  <si>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</si>
  <si>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</si>
  <si>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</si>
  <si>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</si>
  <si>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</si>
  <si>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</si>
  <si>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</si>
  <si>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</si>
  <si>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</si>
  <si>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</si>
  <si>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</si>
  <si>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</si>
  <si>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</si>
  <si>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</si>
  <si>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</si>
  <si>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</si>
  <si>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</si>
  <si>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</si>
  <si>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</si>
  <si>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</si>
  <si>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</si>
  <si>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</si>
  <si>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</si>
  <si>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</si>
  <si>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</si>
  <si>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</si>
  <si>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</si>
  <si>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</si>
  <si>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</si>
  <si>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</si>
  <si>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</si>
  <si>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</si>
  <si>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</si>
  <si>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</si>
  <si>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</si>
  <si>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</si>
  <si>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</si>
  <si>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</si>
  <si>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</si>
  <si>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</si>
  <si>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</si>
  <si>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</si>
  <si>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</si>
  <si>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</si>
  <si>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</si>
  <si>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</si>
  <si>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</si>
  <si>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</si>
  <si>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</si>
  <si>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</si>
  <si>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</si>
  <si>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</si>
  <si>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</si>
  <si>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</si>
  <si>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</si>
  <si>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</si>
  <si>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</si>
  <si>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</si>
  <si>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</si>
  <si>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</si>
  <si>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</si>
  <si>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</si>
  <si>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</si>
  <si>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</si>
  <si>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</si>
  <si>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</si>
  <si>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</si>
  <si>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</si>
  <si>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</si>
  <si>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</si>
  <si>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</si>
  <si>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</si>
  <si>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</si>
  <si>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</si>
  <si>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</si>
  <si>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</si>
  <si>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</si>
  <si>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</si>
  <si>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</si>
  <si>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</si>
  <si>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</si>
  <si>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</si>
  <si>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</si>
  <si>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</si>
  <si>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</si>
  <si>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</si>
  <si>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</si>
  <si>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</si>
  <si>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</si>
  <si>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</si>
  <si>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</si>
  <si>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</si>
  <si>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</si>
  <si>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</si>
  <si>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</si>
  <si>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</si>
  <si>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</si>
  <si>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</si>
  <si>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</si>
  <si>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</si>
  <si>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</si>
  <si>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</si>
  <si>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</si>
  <si>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</si>
  <si>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</si>
  <si>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</si>
  <si>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</si>
  <si>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</si>
  <si>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</si>
  <si>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</si>
  <si>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</si>
  <si>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</si>
  <si>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</si>
  <si>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</si>
  <si>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</si>
  <si>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</si>
  <si>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</si>
  <si>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</si>
  <si>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</si>
  <si>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</si>
  <si>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</si>
  <si>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</si>
  <si>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</si>
  <si>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</si>
  <si>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</si>
  <si>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</si>
  <si>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</si>
  <si>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</si>
  <si>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</si>
  <si>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</si>
  <si>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</si>
  <si>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</si>
  <si>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</si>
  <si>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</si>
  <si>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</si>
  <si>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</si>
  <si>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</si>
  <si>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</si>
  <si>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</si>
  <si>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</si>
  <si>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</si>
  <si>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</si>
  <si>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</si>
  <si>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</si>
  <si>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</si>
  <si>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</si>
  <si>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</si>
  <si>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</si>
  <si>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</si>
  <si>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</si>
  <si>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</si>
  <si>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</si>
  <si>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</si>
  <si>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</si>
  <si>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</si>
  <si>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</si>
  <si>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</si>
  <si>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</si>
  <si>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</si>
  <si>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</si>
  <si>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</si>
  <si>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</si>
  <si>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</si>
  <si>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</si>
  <si>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</si>
  <si>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</si>
  <si>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</si>
  <si>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</si>
  <si>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</si>
  <si>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</si>
  <si>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</si>
  <si>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</si>
  <si>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</si>
  <si>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</si>
  <si>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</si>
  <si>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</si>
  <si>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</si>
  <si>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</si>
  <si>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</si>
  <si>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</si>
  <si>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</si>
  <si>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</si>
  <si>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</si>
  <si>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</si>
  <si>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</si>
  <si>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</si>
  <si>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</si>
  <si>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</si>
  <si>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</si>
  <si>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</si>
  <si>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</si>
  <si>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</si>
  <si>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</si>
  <si>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</si>
  <si>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</si>
  <si>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</si>
  <si>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</si>
  <si>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</si>
  <si>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</si>
  <si>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</si>
  <si>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</si>
  <si>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</si>
  <si>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</si>
  <si>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</si>
  <si>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</si>
  <si>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</si>
  <si>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</si>
  <si>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</si>
  <si>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</si>
  <si>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</si>
  <si>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</si>
  <si>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</si>
  <si>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</si>
  <si>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</si>
  <si>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</si>
  <si>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</si>
  <si>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</si>
  <si>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</si>
  <si>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</si>
  <si>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</si>
  <si>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</si>
  <si>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</si>
  <si>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</si>
  <si>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</si>
  <si>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</si>
  <si>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</si>
  <si>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</si>
  <si>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</si>
  <si>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</si>
  <si>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</si>
  <si>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</si>
  <si>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</si>
  <si>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</si>
  <si>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</si>
  <si>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</si>
  <si>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</si>
  <si>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</si>
  <si>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</si>
  <si>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</si>
  <si>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</si>
  <si>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</si>
  <si>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</si>
  <si>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</si>
  <si>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</si>
  <si>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</si>
  <si>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</si>
  <si>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</si>
  <si>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</si>
  <si>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</si>
  <si>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</si>
  <si>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</si>
  <si>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</si>
  <si>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</si>
  <si>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</si>
  <si>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</si>
  <si>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</si>
  <si>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</si>
  <si>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</si>
  <si>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</si>
  <si>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</si>
  <si>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</si>
  <si>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</si>
  <si>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</si>
  <si>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</si>
  <si>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</si>
  <si>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</si>
  <si>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</si>
  <si>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</si>
  <si>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</si>
  <si>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</si>
  <si>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</si>
  <si>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</si>
  <si>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</si>
  <si>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</si>
  <si>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</si>
  <si>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</si>
  <si>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</si>
  <si>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</si>
  <si>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</si>
  <si>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</si>
  <si>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</si>
  <si>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</si>
  <si>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</si>
  <si>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</si>
  <si>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</si>
  <si>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</si>
  <si>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</si>
  <si>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</si>
  <si>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</si>
  <si>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</si>
  <si>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</si>
  <si>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</si>
  <si>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</si>
  <si>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</si>
  <si>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</si>
  <si>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</si>
  <si>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</si>
  <si>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</si>
  <si>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</si>
  <si>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</si>
  <si>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</si>
  <si>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</si>
  <si>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</si>
  <si>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</si>
  <si>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</si>
  <si>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</si>
  <si>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</si>
  <si>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</si>
  <si>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</si>
  <si>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</si>
  <si>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</si>
  <si>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</si>
  <si>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</si>
  <si>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</si>
  <si>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</si>
  <si>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</si>
  <si>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</si>
  <si>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</si>
  <si>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</si>
  <si>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</si>
  <si>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</si>
  <si>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</si>
  <si>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</si>
  <si>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</si>
  <si>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</si>
  <si>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</si>
  <si>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</si>
  <si>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</si>
  <si>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</si>
  <si>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</si>
  <si>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</si>
  <si>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</si>
  <si>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</si>
  <si>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</si>
  <si>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</si>
  <si>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</si>
  <si>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</si>
  <si>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</si>
  <si>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</si>
  <si>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</si>
  <si>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</si>
  <si>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</si>
  <si>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</si>
  <si>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</si>
  <si>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</si>
  <si>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</si>
  <si>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</si>
  <si>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</si>
  <si>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</si>
  <si>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</si>
  <si>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</si>
  <si>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</si>
  <si>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</si>
  <si>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</si>
  <si>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</si>
  <si>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</si>
  <si>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</si>
  <si>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</si>
  <si>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</si>
  <si>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</si>
  <si>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</si>
  <si>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</si>
  <si>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</si>
  <si>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</si>
  <si>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</si>
  <si>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</si>
  <si>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</si>
  <si>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</si>
  <si>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</si>
  <si>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</si>
  <si>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</si>
  <si>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</si>
  <si>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</si>
  <si>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</si>
  <si>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</si>
  <si>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</si>
  <si>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</si>
  <si>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</si>
  <si>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</si>
  <si>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</si>
  <si>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</si>
  <si>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</si>
  <si>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</si>
  <si>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</si>
  <si>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</si>
  <si>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</si>
  <si>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</si>
  <si>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</si>
  <si>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</si>
  <si>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</si>
  <si>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</si>
  <si>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</si>
  <si>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</si>
  <si>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</si>
  <si>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</si>
  <si>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</si>
  <si>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</si>
  <si>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</si>
  <si>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</si>
  <si>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</si>
  <si>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</si>
  <si>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</si>
  <si>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</si>
  <si>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</si>
  <si>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</si>
  <si>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</si>
  <si>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</si>
  <si>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</si>
  <si>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</si>
  <si>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</si>
  <si>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</si>
  <si>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</si>
  <si>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</si>
  <si>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</si>
  <si>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</si>
  <si>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</si>
  <si>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</si>
  <si>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</si>
  <si>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</si>
  <si>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</si>
  <si>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</si>
  <si>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</si>
  <si>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</si>
  <si>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</si>
  <si>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</si>
  <si>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</si>
  <si>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</si>
  <si>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</si>
  <si>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</si>
  <si>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</si>
  <si>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</si>
  <si>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</si>
  <si>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</si>
  <si>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</si>
  <si>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</si>
  <si>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</si>
  <si>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</si>
  <si>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</si>
  <si>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</si>
  <si>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</si>
  <si>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</si>
  <si>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</si>
  <si>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</si>
  <si>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</si>
  <si>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</si>
  <si>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</si>
  <si>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</si>
  <si>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</si>
  <si>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</si>
  <si>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</si>
  <si>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</si>
  <si>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</si>
  <si>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</si>
  <si>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</si>
  <si>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</si>
  <si>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</si>
  <si>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</si>
  <si>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</si>
  <si>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</si>
  <si>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</si>
  <si>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</si>
  <si>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</si>
  <si>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</si>
  <si>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</si>
  <si>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</si>
  <si>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</si>
  <si>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</si>
  <si>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</si>
  <si>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</si>
  <si>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</si>
  <si>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</si>
  <si>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</si>
  <si>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</si>
  <si>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</si>
  <si>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</si>
  <si>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</si>
  <si>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</si>
  <si>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</si>
  <si>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</si>
  <si>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</si>
  <si>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</si>
  <si>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</si>
  <si>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</si>
  <si>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</si>
  <si>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</si>
  <si>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</si>
  <si>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</si>
  <si>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</si>
  <si>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</si>
  <si>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</si>
  <si>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</si>
  <si>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</si>
  <si>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</si>
  <si>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</si>
  <si>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</si>
  <si>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</si>
  <si>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</si>
  <si>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</si>
  <si>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</si>
  <si>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</si>
  <si>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</si>
  <si>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</si>
  <si>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</si>
  <si>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</si>
  <si>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</si>
  <si>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</si>
  <si>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</si>
  <si>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</si>
  <si>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</si>
  <si>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</si>
  <si>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</si>
  <si>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</si>
  <si>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</si>
  <si>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</si>
  <si>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</si>
  <si>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</si>
  <si>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</si>
  <si>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</si>
  <si>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</si>
  <si>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</si>
  <si>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</si>
  <si>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</si>
  <si>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</si>
  <si>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</si>
  <si>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</si>
  <si>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</si>
  <si>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</si>
  <si>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</si>
  <si>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</si>
  <si>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</si>
  <si>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</si>
  <si>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</si>
  <si>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</si>
  <si>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</si>
  <si>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</si>
  <si>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</si>
  <si>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</si>
  <si>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</si>
  <si>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</si>
  <si>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</si>
  <si>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</si>
  <si>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</si>
  <si>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</si>
  <si>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</si>
  <si>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</si>
  <si>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</si>
  <si>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</si>
  <si>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</si>
  <si>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</si>
  <si>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</si>
  <si>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</si>
  <si>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</si>
  <si>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</si>
  <si>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</si>
  <si>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</si>
  <si>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</si>
  <si>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</si>
  <si>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</si>
  <si>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</si>
  <si>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</si>
  <si>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</si>
  <si>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</si>
  <si>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</si>
  <si>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</si>
  <si>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</si>
  <si>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</si>
  <si>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</si>
  <si>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</si>
  <si>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</si>
  <si>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</si>
  <si>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</si>
  <si>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</si>
  <si>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</si>
  <si>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</si>
  <si>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</si>
  <si>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</si>
  <si>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</si>
  <si>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</si>
  <si>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</si>
  <si>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</si>
  <si>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</si>
  <si>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</si>
  <si>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</si>
  <si>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</si>
  <si>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</si>
  <si>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</si>
  <si>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</si>
  <si>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</si>
  <si>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</si>
  <si>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</si>
  <si>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</si>
  <si>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</si>
  <si>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</si>
  <si>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</si>
  <si>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</si>
  <si>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</si>
  <si>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</si>
  <si>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</si>
  <si>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</si>
  <si>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</si>
  <si>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</si>
  <si>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</si>
  <si>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</si>
  <si>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</si>
  <si>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</si>
  <si>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</si>
  <si>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</si>
  <si>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</si>
  <si>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</si>
  <si>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</si>
  <si>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</si>
  <si>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</si>
  <si>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</si>
  <si>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</si>
  <si>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</si>
  <si>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</si>
  <si>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</si>
  <si>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</si>
  <si>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</si>
  <si>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</si>
  <si>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</si>
  <si>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</si>
  <si>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</si>
  <si>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</si>
  <si>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</si>
  <si>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</si>
  <si>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</si>
  <si>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</si>
  <si>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</si>
  <si>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</si>
  <si>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</si>
  <si>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</si>
  <si>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</si>
  <si>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</si>
  <si>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</si>
  <si>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</si>
  <si>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</si>
  <si>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</si>
  <si>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</si>
  <si>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</si>
  <si>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</si>
  <si>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</si>
  <si>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</si>
  <si>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</si>
  <si>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</si>
  <si>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</si>
  <si>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</si>
  <si>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</si>
  <si>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</si>
  <si>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</si>
  <si>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</si>
  <si>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</si>
  <si>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</si>
  <si>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</si>
  <si>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</si>
  <si>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</si>
  <si>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</si>
  <si>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</si>
  <si>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</si>
  <si>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</si>
  <si>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</si>
  <si>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</si>
  <si>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</si>
  <si>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</si>
  <si>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</si>
  <si>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</si>
  <si>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</si>
  <si>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</si>
  <si>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</si>
  <si>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</si>
  <si>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</si>
  <si>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</si>
  <si>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</si>
  <si>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</si>
  <si>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</si>
  <si>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</si>
  <si>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</si>
  <si>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</si>
  <si>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</si>
  <si>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</si>
  <si>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</si>
  <si>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</si>
  <si>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</si>
  <si>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</si>
  <si>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</si>
  <si>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</si>
  <si>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</si>
  <si>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</si>
  <si>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</si>
  <si>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</si>
  <si>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</si>
  <si>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</si>
  <si>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</si>
  <si>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</si>
  <si>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</si>
  <si>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</si>
  <si>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</si>
  <si>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</si>
  <si>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</si>
  <si>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</si>
  <si>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</si>
  <si>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</si>
  <si>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</si>
  <si>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</si>
  <si>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</si>
  <si>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</si>
  <si>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</si>
  <si>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</si>
  <si>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</si>
  <si>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</si>
  <si>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</si>
  <si>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</si>
  <si>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</si>
  <si>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</si>
  <si>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</si>
  <si>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</si>
  <si>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</si>
  <si>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</si>
  <si>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</si>
  <si>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</si>
  <si>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</si>
  <si>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</si>
  <si>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</si>
  <si>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</si>
  <si>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</si>
  <si>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</si>
  <si>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</si>
  <si>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</si>
  <si>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</si>
  <si>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</si>
  <si>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</si>
  <si>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</si>
  <si>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</si>
  <si>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</si>
  <si>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</si>
  <si>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</si>
  <si>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</si>
  <si>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</si>
  <si>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</si>
  <si>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</si>
  <si>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</si>
  <si>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</si>
  <si>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</si>
  <si>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</si>
  <si>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</si>
  <si>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</si>
  <si>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</si>
  <si>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</si>
  <si>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</si>
  <si>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</si>
  <si>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</si>
  <si>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</si>
  <si>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</si>
  <si>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</si>
  <si>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</si>
  <si>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</si>
  <si>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</si>
  <si>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</si>
  <si>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</si>
  <si>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</si>
  <si>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</si>
  <si>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</si>
  <si>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</si>
  <si>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</si>
  <si>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</si>
  <si>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</si>
  <si>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</si>
  <si>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</si>
  <si>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</si>
  <si>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</si>
  <si>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</si>
  <si>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</si>
  <si>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</si>
  <si>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</si>
  <si>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</si>
  <si>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</si>
  <si>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</si>
  <si>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</si>
  <si>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</si>
  <si>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</si>
  <si>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</si>
  <si>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</si>
  <si>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</si>
  <si>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</si>
  <si>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</si>
  <si>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</si>
  <si>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</si>
  <si>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</si>
  <si>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</si>
  <si>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</si>
  <si>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</si>
  <si>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</si>
  <si>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</si>
  <si>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</si>
  <si>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</si>
  <si>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</si>
  <si>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</si>
  <si>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</si>
  <si>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</si>
  <si>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</si>
  <si>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</si>
  <si>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</si>
  <si>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</si>
  <si>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</si>
  <si>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</si>
  <si>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</si>
  <si>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</si>
  <si>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</si>
  <si>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</si>
  <si>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</si>
  <si>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</si>
  <si>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</si>
  <si>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</si>
  <si>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</si>
  <si>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</si>
  <si>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</si>
  <si>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</si>
  <si>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</si>
  <si>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</si>
  <si>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</si>
  <si>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</si>
  <si>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</si>
  <si>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</si>
  <si>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</si>
  <si>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</si>
  <si>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</si>
  <si>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</si>
  <si>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</si>
  <si>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</si>
  <si>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</si>
  <si>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</si>
  <si>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</si>
  <si>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</si>
  <si>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</si>
  <si>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</si>
  <si>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</si>
  <si>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</si>
  <si>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</si>
  <si>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</si>
  <si>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</si>
  <si>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</si>
  <si>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</si>
  <si>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</si>
  <si>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</si>
  <si>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</si>
  <si>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</si>
  <si>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</si>
  <si>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</si>
  <si>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</si>
  <si>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</si>
  <si>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</si>
  <si>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</si>
  <si>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</si>
  <si>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</si>
  <si>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</si>
  <si>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</si>
  <si>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</si>
  <si>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</si>
  <si>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</si>
  <si>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</si>
  <si>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</si>
  <si>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</si>
  <si>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</si>
  <si>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</si>
  <si>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</si>
  <si>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</si>
  <si>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</si>
  <si>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</si>
  <si>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</si>
  <si>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</si>
  <si>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</si>
  <si>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</si>
  <si>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</si>
  <si>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</si>
  <si>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</si>
  <si>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</si>
  <si>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</si>
  <si>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</si>
  <si>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</si>
  <si>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</si>
  <si>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</si>
  <si>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</si>
  <si>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</si>
  <si>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</si>
  <si>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</si>
  <si>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</si>
  <si>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</si>
  <si>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</si>
  <si>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</si>
  <si>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</si>
  <si>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</si>
  <si>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</si>
  <si>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</si>
  <si>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</si>
  <si>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</si>
  <si>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</si>
  <si>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</si>
  <si>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</si>
  <si>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</si>
  <si>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</si>
  <si>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</si>
  <si>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</si>
  <si>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</si>
  <si>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</si>
  <si>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</si>
  <si>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</si>
  <si>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</si>
  <si>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</si>
  <si>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</si>
  <si>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</si>
  <si>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</si>
  <si>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</si>
  <si>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</si>
  <si>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</si>
  <si>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</si>
  <si>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</si>
  <si>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</si>
  <si>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</si>
  <si>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</si>
  <si>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</si>
  <si>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</si>
  <si>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</si>
  <si>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</si>
  <si>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</si>
  <si>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</si>
  <si>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</si>
  <si>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</si>
  <si>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</si>
  <si>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</si>
  <si>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</si>
  <si>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</si>
  <si>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</si>
  <si>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</si>
  <si>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</si>
  <si>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</si>
  <si>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</si>
  <si>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</si>
  <si>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</si>
  <si>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</si>
  <si>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</si>
  <si>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</si>
  <si>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</si>
  <si>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</si>
  <si>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</si>
  <si>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</si>
  <si>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</si>
  <si>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</si>
  <si>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</si>
  <si>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</si>
  <si>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</si>
  <si>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</si>
  <si>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</si>
  <si>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</si>
  <si>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</si>
  <si>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</si>
  <si>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</si>
  <si>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</si>
  <si>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</si>
  <si>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</si>
  <si>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</si>
  <si>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</si>
  <si>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</si>
  <si>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</si>
  <si>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</si>
  <si>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</si>
  <si>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</si>
  <si>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</si>
  <si>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</si>
  <si>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</si>
  <si>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</si>
  <si>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</si>
  <si>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</si>
  <si>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</si>
  <si>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</si>
  <si>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</si>
  <si>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</si>
  <si>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</si>
  <si>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</si>
  <si>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</si>
  <si>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</si>
  <si>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</si>
  <si>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</si>
  <si>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</si>
  <si>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</si>
  <si>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</si>
  <si>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</si>
  <si>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</si>
  <si>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</si>
  <si>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</si>
  <si>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</si>
  <si>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</si>
  <si>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</si>
  <si>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</si>
  <si>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</si>
  <si>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</si>
  <si>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</si>
  <si>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</si>
  <si>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</si>
  <si>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</si>
  <si>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</si>
  <si>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</si>
  <si>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</si>
  <si>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</si>
  <si>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</si>
  <si>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</si>
  <si>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</si>
  <si>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</si>
  <si>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</si>
  <si>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</si>
  <si>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</si>
  <si>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</si>
  <si>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</si>
  <si>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</si>
  <si>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</si>
  <si>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</si>
  <si>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</si>
  <si>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</si>
  <si>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</si>
  <si>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</si>
  <si>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</si>
  <si>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</si>
  <si>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</si>
  <si>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</si>
  <si>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</si>
  <si>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</si>
  <si>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</si>
  <si>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</si>
  <si>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</si>
  <si>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</si>
  <si>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</si>
  <si>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</si>
  <si>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</si>
  <si>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</si>
  <si>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</si>
  <si>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</si>
  <si>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</si>
  <si>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</si>
  <si>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</si>
  <si>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</si>
  <si>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</si>
  <si>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</si>
  <si>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</si>
  <si>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</si>
  <si>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</si>
  <si>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</si>
  <si>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</si>
  <si>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</si>
  <si>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</si>
  <si>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</si>
  <si>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</si>
  <si>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</si>
  <si>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</si>
  <si>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</si>
  <si>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</si>
  <si>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</si>
  <si>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</si>
  <si>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</si>
  <si>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</si>
  <si>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</si>
  <si>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</si>
  <si>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</si>
  <si>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</si>
  <si>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</si>
  <si>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</si>
  <si>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</si>
  <si>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</si>
  <si>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</si>
  <si>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</si>
  <si>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</si>
  <si>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</si>
  <si>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</si>
  <si>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</si>
  <si>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</si>
  <si>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</si>
  <si>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</si>
  <si>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</si>
  <si>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</si>
  <si>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</si>
  <si>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</si>
  <si>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</si>
  <si>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</si>
  <si>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</si>
  <si>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</si>
  <si>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</si>
  <si>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</si>
  <si>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</si>
  <si>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</si>
  <si>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</si>
  <si>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</si>
  <si>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</si>
  <si>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</si>
  <si>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</si>
  <si>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</si>
  <si>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</si>
  <si>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</si>
  <si>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</si>
  <si>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</si>
  <si>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</si>
  <si>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</si>
  <si>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</si>
  <si>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</si>
  <si>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</si>
  <si>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</si>
  <si>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</si>
  <si>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</si>
  <si>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</si>
  <si>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</si>
  <si>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</si>
  <si>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</si>
  <si>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</si>
  <si>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</si>
  <si>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</si>
  <si>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</si>
  <si>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</si>
  <si>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</si>
  <si>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</si>
  <si>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</si>
  <si>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</si>
  <si>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</si>
  <si>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</si>
  <si>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</si>
  <si>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</si>
  <si>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</si>
  <si>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</si>
  <si>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</si>
  <si>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</si>
  <si>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</si>
  <si>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</si>
  <si>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</si>
  <si>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</si>
  <si>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</si>
  <si>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</si>
  <si>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</si>
  <si>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</si>
  <si>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</si>
  <si>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</si>
  <si>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</si>
  <si>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</si>
  <si>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</si>
  <si>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</si>
  <si>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</si>
  <si>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</si>
  <si>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</si>
  <si>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</si>
  <si>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</si>
  <si>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</si>
  <si>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</si>
  <si>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</si>
  <si>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</si>
  <si>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</si>
  <si>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</si>
  <si>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</si>
  <si>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</si>
  <si>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</si>
  <si>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</si>
  <si>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</si>
  <si>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</si>
  <si>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</si>
  <si>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</si>
  <si>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</si>
  <si>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</si>
  <si>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</si>
  <si>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</si>
  <si>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</si>
  <si>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</si>
  <si>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</si>
  <si>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</si>
  <si>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</si>
  <si>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</si>
  <si>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</si>
  <si>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</si>
  <si>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</si>
  <si>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</si>
  <si>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</si>
  <si>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</si>
  <si>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</si>
  <si>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</si>
  <si>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</si>
  <si>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</si>
  <si>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</si>
  <si>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</si>
  <si>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</si>
  <si>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</si>
  <si>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</si>
  <si>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</si>
  <si>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</si>
  <si>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</si>
  <si>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</si>
  <si>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</si>
  <si>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</si>
  <si>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</si>
  <si>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</si>
  <si>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</si>
  <si>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</si>
  <si>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</si>
  <si>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</si>
  <si>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</si>
  <si>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</si>
  <si>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</si>
  <si>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</si>
  <si>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</si>
  <si>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</si>
  <si>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</si>
  <si>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</si>
  <si>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</si>
  <si>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</si>
  <si>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</si>
  <si>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</si>
  <si>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</si>
  <si>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</si>
  <si>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</si>
  <si>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</si>
  <si>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</si>
  <si>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</si>
  <si>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</si>
  <si>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</si>
  <si>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</si>
  <si>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</si>
  <si>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</si>
  <si>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</si>
  <si>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</si>
  <si>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</si>
  <si>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</si>
  <si>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</si>
  <si>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</si>
  <si>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</si>
  <si>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</si>
  <si>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</si>
  <si>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</si>
  <si>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</si>
  <si>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</si>
  <si>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</si>
  <si>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</si>
  <si>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</si>
  <si>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</si>
  <si>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</si>
  <si>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</si>
  <si>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</si>
  <si>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</si>
  <si>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</si>
  <si>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</si>
  <si>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</si>
  <si>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</si>
  <si>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</si>
  <si>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</si>
  <si>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</si>
  <si>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</si>
  <si>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</si>
  <si>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</si>
  <si>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</si>
  <si>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</si>
  <si>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</si>
  <si>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</si>
  <si>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</si>
  <si>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</si>
  <si>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</si>
  <si>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</si>
  <si>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</si>
  <si>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</si>
  <si>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</si>
  <si>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</si>
  <si>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</si>
  <si>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</si>
  <si>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</si>
  <si>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</si>
  <si>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</si>
  <si>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</si>
  <si>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</si>
  <si>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</si>
  <si>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</si>
  <si>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</si>
  <si>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</si>
  <si>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</si>
  <si>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</si>
  <si>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</si>
  <si>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</si>
  <si>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</si>
  <si>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</si>
  <si>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</si>
  <si>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</si>
  <si>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</si>
  <si>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</si>
  <si>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</si>
  <si>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</si>
  <si>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</si>
  <si>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</si>
  <si>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</si>
  <si>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</si>
  <si>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</si>
  <si>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</si>
  <si>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</si>
  <si>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</si>
  <si>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</si>
  <si>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</si>
  <si>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</si>
  <si>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</si>
  <si>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</si>
  <si>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</si>
  <si>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</si>
  <si>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</si>
  <si>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</si>
  <si>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</si>
  <si>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</si>
  <si>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</si>
  <si>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</si>
  <si>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</si>
  <si>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</si>
  <si>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</si>
  <si>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</si>
  <si>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</si>
  <si>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</si>
  <si>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</si>
  <si>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</si>
  <si>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</si>
  <si>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</si>
  <si>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</si>
  <si>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</si>
  <si>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</si>
  <si>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</si>
  <si>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</si>
  <si>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</si>
  <si>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</si>
  <si>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</si>
  <si>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</si>
  <si>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</si>
  <si>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</si>
  <si>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</si>
  <si>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</si>
  <si>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</si>
  <si>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</si>
  <si>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</si>
  <si>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</si>
  <si>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</si>
  <si>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</si>
  <si>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</si>
  <si>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</si>
  <si>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</si>
  <si>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</si>
  <si>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</si>
  <si>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</si>
  <si>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</si>
  <si>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</si>
  <si>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</si>
  <si>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</si>
  <si>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</si>
  <si>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</si>
  <si>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</si>
  <si>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</si>
  <si>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</si>
  <si>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</si>
  <si>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</si>
  <si>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</si>
  <si>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</si>
  <si>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</si>
  <si>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</si>
  <si>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</si>
  <si>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</si>
  <si>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</si>
  <si>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</si>
  <si>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</si>
  <si>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</si>
  <si>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</si>
  <si>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</si>
  <si>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</si>
  <si>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</si>
  <si>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</si>
  <si>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</si>
  <si>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</si>
  <si>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</si>
  <si>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</si>
  <si>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</si>
  <si>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</si>
  <si>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</si>
  <si>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</si>
  <si>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</si>
  <si>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</si>
  <si>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</si>
  <si>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</si>
  <si>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</si>
  <si>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</si>
  <si>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</si>
  <si>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</si>
  <si>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</si>
  <si>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</si>
  <si>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</si>
  <si>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</si>
  <si>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</si>
  <si>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</si>
  <si>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</si>
  <si>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</si>
  <si>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</si>
  <si>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</si>
  <si>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</si>
  <si>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</si>
  <si>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</si>
  <si>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</si>
  <si>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</si>
  <si>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</si>
  <si>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</si>
  <si>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</si>
  <si>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</si>
  <si>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</si>
  <si>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</si>
  <si>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</si>
  <si>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</si>
  <si>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</si>
  <si>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</si>
  <si>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</si>
  <si>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</si>
  <si>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</si>
  <si>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</si>
  <si>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</si>
  <si>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</si>
  <si>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</si>
  <si>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</si>
  <si>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</si>
  <si>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</si>
  <si>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</si>
  <si>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</si>
  <si>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</si>
  <si>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</si>
  <si>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</si>
  <si>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</si>
  <si>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</si>
  <si>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</si>
  <si>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</si>
  <si>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</si>
  <si>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</si>
  <si>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</si>
  <si>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</si>
  <si>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</si>
  <si>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</si>
  <si>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</si>
  <si>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</si>
  <si>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</si>
  <si>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</si>
  <si>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</si>
  <si>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</si>
  <si>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</si>
  <si>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</si>
  <si>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</si>
  <si>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</si>
  <si>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</si>
  <si>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</si>
  <si>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</si>
  <si>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</si>
  <si>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</si>
  <si>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</si>
  <si>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</si>
  <si>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</si>
  <si>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</si>
  <si>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</si>
  <si>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</si>
  <si>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</si>
  <si>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</si>
  <si>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</si>
  <si>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</si>
  <si>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</si>
  <si>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</si>
  <si>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</si>
  <si>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</si>
  <si>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</si>
  <si>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</si>
  <si>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</si>
  <si>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</si>
  <si>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</si>
  <si>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</si>
  <si>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</si>
  <si>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</si>
  <si>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</si>
  <si>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</si>
  <si>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</si>
  <si>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</si>
  <si>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</si>
  <si>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</si>
  <si>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</si>
  <si>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</si>
  <si>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</si>
  <si>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</si>
  <si>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</si>
  <si>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</si>
  <si>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</si>
  <si>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</si>
  <si>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</si>
  <si>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</si>
  <si>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</si>
  <si>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</si>
  <si>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</si>
  <si>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</si>
  <si>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</si>
  <si>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</si>
  <si>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</si>
  <si>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</si>
  <si>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</si>
  <si>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</si>
  <si>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</si>
  <si>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</si>
  <si>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</si>
  <si>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</si>
  <si>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</si>
  <si>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</si>
  <si>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</si>
  <si>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</si>
  <si>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</si>
  <si>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</si>
  <si>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</si>
  <si>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</si>
  <si>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</si>
  <si>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</si>
  <si>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</si>
  <si>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</si>
  <si>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</si>
  <si>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</si>
  <si>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</si>
  <si>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</si>
  <si>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</si>
  <si>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</si>
  <si>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</si>
  <si>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</si>
  <si>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</si>
  <si>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</si>
  <si>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</si>
  <si>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</si>
  <si>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</si>
  <si>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</si>
  <si>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</si>
  <si>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</si>
  <si>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</si>
  <si>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</si>
  <si>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</si>
  <si>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</si>
  <si>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</si>
  <si>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</si>
  <si>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</si>
  <si>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</si>
  <si>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</si>
  <si>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</si>
  <si>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</si>
  <si>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</si>
  <si>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</si>
  <si>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</si>
  <si>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</si>
  <si>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</si>
  <si>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</si>
  <si>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</si>
  <si>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</si>
  <si>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</si>
  <si>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</si>
  <si>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</si>
  <si>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</si>
  <si>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</si>
  <si>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</si>
  <si>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</si>
  <si>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</si>
  <si>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</si>
  <si>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</si>
  <si>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</si>
  <si>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</si>
  <si>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</si>
  <si>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</si>
  <si>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</si>
  <si>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</si>
  <si>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</si>
  <si>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</si>
  <si>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</si>
  <si>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</si>
  <si>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</si>
  <si>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</si>
  <si>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</si>
  <si>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</si>
  <si>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</si>
  <si>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</si>
  <si>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</si>
  <si>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</si>
  <si>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</si>
  <si>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</si>
  <si>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</si>
  <si>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</si>
  <si>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</si>
  <si>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</si>
  <si>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</si>
  <si>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</si>
  <si>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</si>
  <si>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</si>
  <si>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</si>
  <si>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</si>
  <si>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</si>
  <si>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</si>
  <si>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</si>
  <si>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</si>
  <si>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</si>
  <si>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</si>
  <si>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</si>
  <si>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</si>
  <si>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</si>
  <si>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</si>
  <si>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</si>
  <si>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</si>
  <si>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</si>
  <si>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</si>
  <si>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</si>
  <si>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</si>
  <si>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</si>
  <si>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</si>
  <si>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</si>
  <si>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</si>
  <si>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</si>
  <si>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</si>
  <si>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</si>
  <si>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</si>
  <si>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</si>
  <si>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</si>
  <si>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</si>
  <si>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</si>
  <si>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</si>
  <si>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</si>
  <si>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</si>
  <si>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</si>
  <si>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</si>
  <si>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</si>
  <si>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</si>
  <si>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</si>
  <si>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</si>
  <si>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</si>
  <si>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</si>
  <si>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</si>
  <si>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</si>
  <si>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</si>
  <si>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</si>
  <si>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</si>
  <si>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</si>
  <si>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</si>
  <si>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</si>
  <si>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</si>
  <si>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</si>
  <si>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</si>
  <si>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</si>
  <si>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</si>
  <si>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</si>
  <si>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</si>
  <si>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</si>
  <si>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</si>
  <si>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</si>
  <si>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</si>
  <si>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</si>
  <si>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</si>
  <si>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</si>
  <si>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</si>
  <si>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</si>
  <si>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</si>
  <si>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</si>
  <si>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</si>
  <si>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</si>
  <si>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</si>
  <si>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</si>
  <si>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</si>
  <si>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</si>
  <si>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</si>
  <si>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</si>
  <si>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</si>
  <si>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</si>
  <si>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</si>
  <si>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</si>
  <si>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</si>
  <si>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</si>
  <si>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</si>
  <si>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</si>
  <si>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</si>
  <si>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</si>
  <si>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</si>
  <si>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</si>
  <si>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</si>
  <si>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</si>
  <si>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</si>
  <si>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</si>
  <si>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</si>
  <si>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</si>
  <si>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</si>
  <si>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</si>
  <si>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</si>
  <si>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</si>
  <si>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</si>
  <si>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</si>
  <si>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</si>
  <si>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</si>
  <si>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</si>
  <si>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</si>
  <si>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</si>
  <si>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</si>
  <si>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</si>
  <si>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</si>
  <si>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</si>
  <si>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</si>
  <si>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</si>
  <si>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</si>
  <si>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</si>
  <si>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</si>
  <si>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</si>
  <si>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</si>
  <si>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</si>
  <si>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</si>
  <si>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</si>
  <si>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</si>
  <si>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</si>
  <si>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</si>
  <si>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</si>
  <si>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</si>
  <si>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</si>
  <si>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</si>
  <si>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</si>
  <si>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</si>
  <si>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</si>
  <si>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</si>
  <si>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</si>
  <si>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</si>
  <si>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</si>
  <si>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</si>
  <si>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</si>
  <si>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</si>
  <si>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</si>
  <si>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</si>
  <si>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</si>
  <si>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</si>
  <si>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</si>
  <si>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</si>
  <si>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</si>
  <si>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</si>
  <si>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</si>
  <si>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</si>
  <si>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</si>
  <si>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</si>
  <si>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</si>
  <si>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</si>
  <si>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</si>
  <si>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</si>
  <si>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</si>
  <si>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</si>
  <si>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</si>
  <si>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</si>
  <si>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</si>
  <si>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</si>
  <si>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</si>
  <si>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</si>
  <si>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</si>
  <si>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</si>
  <si>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</si>
  <si>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</si>
  <si>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</si>
  <si>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</si>
  <si>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</si>
  <si>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</si>
  <si>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</si>
  <si>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</si>
  <si>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</si>
  <si>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</si>
  <si>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</si>
  <si>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</si>
  <si>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</si>
  <si>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</si>
  <si>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</si>
  <si>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</si>
  <si>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</si>
  <si>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</si>
  <si>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</si>
  <si>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</si>
  <si>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</si>
  <si>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</si>
  <si>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</si>
  <si>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</si>
  <si>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</si>
  <si>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</si>
  <si>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</si>
  <si>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</si>
  <si>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</si>
  <si>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</si>
  <si>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</si>
  <si>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</si>
  <si>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</si>
  <si>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</si>
  <si>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</si>
  <si>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</si>
  <si>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</si>
  <si>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</si>
  <si>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</si>
  <si>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</si>
  <si>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</si>
  <si>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</si>
  <si>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</si>
  <si>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</si>
  <si>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</si>
  <si>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</si>
  <si>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</si>
  <si>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</si>
  <si>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</si>
  <si>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</si>
  <si>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</si>
  <si>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</si>
  <si>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</si>
  <si>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</si>
  <si>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</si>
  <si>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</si>
  <si>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</si>
  <si>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</si>
  <si>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</si>
  <si>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</si>
  <si>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</si>
  <si>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</si>
  <si>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</si>
  <si>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</si>
  <si>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</si>
  <si>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</si>
  <si>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</si>
  <si>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</si>
  <si>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</si>
  <si>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</si>
  <si>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</si>
  <si>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</si>
  <si>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</si>
  <si>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</si>
  <si>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</si>
  <si>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</si>
  <si>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</si>
  <si>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</si>
  <si>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</si>
  <si>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</si>
  <si>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</si>
  <si>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</si>
  <si>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</si>
  <si>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</si>
  <si>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</si>
  <si>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</si>
  <si>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</si>
  <si>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</si>
  <si>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</si>
  <si>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</si>
  <si>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</si>
  <si>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</si>
  <si>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</si>
  <si>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</si>
  <si>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</si>
  <si>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</si>
  <si>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</si>
  <si>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</si>
  <si>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</si>
  <si>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</si>
  <si>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</si>
  <si>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</si>
  <si>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</si>
  <si>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</si>
  <si>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</si>
  <si>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</si>
  <si>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</si>
  <si>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</si>
  <si>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</si>
  <si>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</si>
  <si>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</si>
  <si>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</si>
  <si>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</si>
  <si>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</si>
  <si>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</si>
  <si>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</si>
  <si>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</si>
  <si>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</si>
  <si>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</si>
  <si>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</si>
  <si>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</si>
  <si>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</si>
  <si>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</si>
  <si>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</si>
  <si>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</si>
  <si>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</si>
  <si>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</si>
  <si>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</si>
  <si>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</si>
  <si>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</si>
  <si>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</si>
  <si>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</si>
  <si>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</si>
  <si>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</si>
  <si>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</si>
  <si>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</si>
  <si>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</si>
  <si>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</si>
  <si>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</si>
  <si>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</si>
  <si>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</si>
  <si>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</si>
  <si>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</si>
  <si>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</si>
  <si>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</si>
  <si>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</si>
  <si>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</si>
  <si>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</si>
  <si>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</si>
  <si>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</si>
  <si>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</si>
  <si>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</si>
  <si>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</si>
  <si>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</si>
  <si>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</si>
  <si>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</si>
  <si>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</si>
  <si>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</si>
  <si>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</si>
  <si>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</si>
  <si>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</si>
  <si>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</si>
  <si>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</si>
  <si>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</si>
  <si>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</si>
  <si>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</si>
  <si>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</si>
  <si>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</si>
  <si>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</si>
  <si>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</si>
  <si>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</si>
  <si>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</si>
  <si>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</si>
  <si>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</si>
  <si>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</si>
  <si>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</si>
  <si>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</si>
  <si>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</si>
  <si>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</si>
  <si>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</si>
  <si>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</si>
  <si>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</si>
  <si>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</si>
  <si>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</si>
  <si>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</si>
  <si>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</si>
  <si>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</si>
  <si>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</si>
  <si>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</si>
  <si>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</si>
  <si>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</si>
  <si>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</si>
  <si>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</si>
  <si>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</si>
  <si>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</si>
  <si>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</si>
  <si>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</si>
  <si>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</si>
  <si>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</si>
  <si>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</si>
  <si>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</si>
  <si>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</si>
  <si>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</si>
  <si>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</si>
  <si>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</si>
  <si>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</si>
  <si>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</si>
  <si>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</si>
  <si>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</si>
  <si>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</si>
  <si>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</si>
  <si>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</si>
  <si>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</si>
  <si>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</si>
  <si>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</si>
  <si>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</si>
  <si>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</si>
  <si>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</si>
  <si>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</si>
  <si>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</si>
  <si>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</si>
  <si>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</si>
  <si>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</si>
  <si>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</si>
  <si>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</si>
  <si>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</si>
  <si>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</si>
  <si>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</si>
  <si>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</si>
  <si>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</si>
  <si>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</si>
  <si>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</si>
  <si>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</si>
  <si>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</si>
  <si>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</si>
  <si>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</si>
  <si>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</si>
  <si>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</si>
  <si>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</si>
  <si>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</si>
  <si>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</si>
  <si>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</si>
  <si>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</si>
  <si>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</si>
  <si>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</si>
  <si>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</si>
  <si>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</si>
  <si>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</si>
  <si>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</si>
  <si>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</si>
  <si>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</si>
  <si>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</si>
  <si>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</si>
  <si>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</si>
  <si>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</si>
  <si>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</si>
  <si>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</si>
  <si>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</si>
  <si>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</si>
  <si>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</si>
  <si>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</si>
  <si>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</si>
  <si>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</si>
  <si>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</si>
  <si>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</si>
  <si>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</si>
  <si>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</si>
  <si>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</si>
  <si>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</si>
  <si>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</si>
  <si>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</si>
  <si>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</si>
  <si>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</si>
  <si>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</si>
  <si>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</si>
  <si>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</si>
  <si>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</si>
  <si>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</si>
  <si>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</si>
  <si>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</si>
  <si>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</si>
  <si>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</si>
  <si>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</si>
  <si>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</si>
  <si>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</si>
  <si>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</si>
  <si>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</si>
  <si>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</si>
  <si>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</si>
  <si>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</si>
  <si>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</si>
  <si>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</si>
  <si>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</si>
  <si>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</si>
  <si>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</si>
  <si>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</si>
  <si>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</si>
  <si>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</si>
  <si>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</si>
  <si>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</si>
  <si>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</si>
  <si>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</si>
  <si>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</si>
  <si>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</si>
  <si>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</si>
  <si>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</si>
  <si>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</si>
  <si>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</si>
  <si>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</si>
  <si>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</si>
  <si>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</si>
  <si>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</si>
  <si>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</si>
  <si>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</si>
  <si>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</si>
  <si>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</si>
  <si>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</si>
  <si>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</si>
  <si>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</si>
  <si>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</si>
  <si>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</si>
  <si>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</si>
  <si>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</si>
  <si>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</si>
  <si>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</si>
  <si>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</si>
  <si>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</si>
  <si>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</si>
  <si>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</si>
  <si>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</si>
  <si>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</si>
  <si>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</si>
  <si>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</si>
  <si>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</si>
  <si>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</si>
  <si>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</si>
  <si>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</si>
  <si>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</si>
  <si>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</si>
  <si>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</si>
  <si>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</si>
  <si>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</si>
  <si>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</si>
  <si>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</si>
  <si>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</si>
  <si>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</si>
  <si>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</si>
  <si>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</si>
  <si>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</si>
  <si>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</si>
  <si>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</si>
  <si>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</si>
  <si>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</si>
  <si>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</si>
  <si>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</si>
  <si>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</si>
  <si>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</si>
  <si>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</si>
  <si>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</si>
  <si>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</si>
  <si>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</si>
  <si>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</si>
  <si>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</si>
  <si>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</si>
  <si>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</si>
  <si>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</si>
  <si>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</si>
  <si>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</si>
  <si>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</si>
  <si>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</si>
  <si>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</si>
  <si>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</si>
  <si>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</si>
  <si>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</si>
  <si>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</si>
  <si>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</si>
  <si>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</si>
  <si>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</si>
  <si>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</si>
  <si>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</si>
  <si>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</si>
  <si>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</si>
  <si>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</si>
  <si>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</si>
  <si>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</si>
  <si>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</si>
  <si>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</si>
  <si>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</si>
  <si>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</si>
  <si>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</si>
  <si>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</si>
  <si>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</si>
  <si>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</si>
  <si>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</si>
  <si>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</si>
  <si>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</si>
  <si>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</si>
  <si>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</si>
  <si>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</si>
  <si>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</si>
  <si>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</si>
  <si>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</si>
  <si>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</si>
  <si>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</si>
  <si>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</si>
  <si>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</si>
  <si>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</si>
  <si>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</si>
  <si>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</si>
  <si>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</si>
  <si>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</si>
  <si>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</si>
  <si>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</si>
  <si>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</si>
  <si>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</si>
  <si>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</si>
  <si>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</si>
  <si>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</si>
  <si>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</si>
  <si>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</si>
  <si>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</si>
  <si>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</si>
  <si>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</si>
  <si>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</si>
  <si>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</si>
  <si>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</si>
  <si>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</si>
  <si>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</si>
  <si>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</si>
  <si>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</si>
  <si>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</si>
  <si>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</si>
  <si>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</si>
  <si>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</si>
  <si>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</si>
  <si>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</si>
  <si>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</si>
  <si>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</si>
  <si>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</si>
  <si>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</si>
  <si>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</si>
  <si>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</si>
  <si>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</si>
  <si>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</si>
  <si>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</si>
  <si>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</si>
  <si>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</si>
  <si>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</si>
  <si>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</si>
  <si>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</si>
  <si>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</si>
  <si>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</si>
  <si>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</si>
  <si>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</si>
  <si>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</si>
  <si>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</si>
  <si>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</si>
  <si>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</si>
  <si>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</si>
  <si>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</si>
  <si>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</si>
  <si>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</si>
  <si>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</si>
  <si>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</si>
  <si>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</si>
  <si>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</si>
  <si>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</si>
  <si>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</si>
  <si>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</si>
  <si>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</si>
  <si>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</si>
  <si>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</si>
  <si>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</si>
  <si>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</si>
  <si>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</si>
  <si>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</si>
  <si>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</si>
  <si>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</si>
  <si>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</si>
  <si>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</si>
  <si>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</si>
  <si>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</si>
  <si>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</si>
  <si>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</si>
  <si>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</si>
  <si>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</si>
  <si>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</si>
  <si>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</si>
  <si>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</si>
  <si>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</si>
  <si>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</si>
  <si>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</si>
  <si>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</si>
  <si>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</si>
  <si>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</si>
  <si>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</si>
  <si>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</si>
  <si>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</si>
  <si>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</si>
  <si>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</si>
  <si>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</si>
  <si>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</si>
  <si>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</si>
  <si>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</si>
  <si>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</si>
  <si>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</si>
  <si>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</si>
  <si>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</si>
  <si>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</si>
  <si>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</si>
  <si>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</si>
  <si>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</si>
  <si>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</si>
  <si>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</si>
  <si>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</si>
  <si>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</si>
  <si>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</si>
  <si>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</si>
  <si>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</si>
  <si>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</si>
  <si>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</si>
  <si>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</si>
  <si>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</si>
  <si>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</si>
  <si>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</si>
  <si>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</si>
  <si>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</si>
  <si>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</si>
  <si>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</si>
  <si>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</si>
  <si>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</si>
  <si>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</si>
  <si>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</si>
  <si>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</si>
  <si>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</si>
  <si>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</si>
  <si>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</si>
  <si>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</si>
  <si>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</si>
  <si>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</si>
  <si>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</si>
  <si>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</si>
  <si>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</si>
  <si>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</si>
  <si>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</si>
  <si>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</si>
  <si>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</si>
  <si>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</si>
  <si>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</si>
  <si>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</si>
  <si>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</si>
  <si>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</si>
  <si>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</si>
  <si>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</si>
  <si>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</si>
  <si>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</si>
  <si>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</si>
  <si>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</si>
  <si>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</si>
  <si>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</si>
  <si>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</si>
  <si>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</si>
  <si>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</si>
  <si>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</si>
  <si>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</si>
  <si>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</si>
  <si>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</si>
  <si>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</si>
  <si>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</si>
  <si>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</si>
  <si>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</si>
  <si>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</si>
  <si>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</si>
  <si>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</si>
  <si>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</si>
  <si>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</si>
  <si>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</si>
  <si>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</si>
  <si>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</si>
  <si>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</si>
  <si>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</si>
  <si>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</si>
  <si>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</si>
  <si>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</si>
  <si>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</si>
  <si>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</si>
  <si>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</si>
  <si>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</si>
  <si>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</si>
  <si>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</si>
  <si>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</si>
  <si>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</si>
  <si>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</si>
  <si>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</si>
  <si>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</si>
  <si>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</si>
  <si>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</si>
  <si>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</si>
  <si>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</si>
  <si>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</si>
  <si>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</si>
  <si>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</si>
  <si>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</si>
  <si>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</si>
  <si>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</si>
  <si>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</si>
  <si>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</si>
  <si>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</si>
  <si>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</si>
  <si>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</si>
  <si>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</si>
  <si>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</si>
  <si>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</si>
  <si>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</si>
  <si>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</si>
  <si>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</si>
  <si>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</si>
  <si>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</si>
  <si>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</si>
  <si>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</si>
  <si>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</si>
  <si>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</si>
  <si>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</si>
  <si>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</si>
  <si>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</si>
  <si>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</si>
  <si>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</si>
  <si>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</si>
  <si>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</si>
  <si>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</si>
  <si>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</si>
  <si>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</si>
  <si>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</si>
  <si>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</si>
  <si>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</si>
  <si>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</si>
  <si>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</si>
  <si>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</si>
  <si>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</si>
  <si>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</si>
  <si>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</si>
  <si>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</si>
  <si>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</si>
  <si>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</si>
  <si>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</si>
  <si>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</si>
  <si>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</si>
  <si>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</si>
  <si>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</si>
  <si>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</si>
  <si>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</si>
  <si>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</si>
  <si>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</si>
  <si>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</si>
  <si>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</si>
  <si>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</si>
  <si>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</si>
  <si>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</si>
  <si>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</si>
  <si>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</si>
  <si>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</si>
  <si>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</si>
  <si>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</si>
  <si>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</si>
  <si>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</si>
  <si>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</si>
  <si>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</si>
  <si>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</si>
  <si>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</si>
  <si>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</si>
  <si>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</si>
  <si>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</si>
  <si>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</si>
  <si>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</si>
  <si>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</si>
  <si>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</si>
  <si>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</si>
  <si>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</si>
  <si>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</si>
  <si>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</si>
  <si>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</si>
  <si>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</si>
  <si>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</si>
  <si>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</si>
  <si>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</si>
  <si>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</si>
  <si>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</si>
  <si>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</si>
  <si>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</si>
  <si>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</si>
  <si>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</si>
  <si>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</si>
  <si>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</si>
  <si>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</si>
  <si>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</si>
  <si>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</si>
  <si>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</si>
  <si>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</si>
  <si>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</si>
  <si>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</si>
  <si>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</si>
  <si>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</si>
  <si>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</si>
  <si>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</si>
  <si>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</si>
  <si>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</si>
  <si>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</si>
  <si>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</si>
  <si>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</si>
  <si>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</si>
  <si>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</si>
  <si>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</si>
  <si>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</si>
  <si>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</si>
  <si>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</si>
  <si>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</si>
  <si>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</si>
  <si>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</si>
  <si>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</si>
  <si>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</si>
  <si>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</si>
  <si>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</si>
  <si>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</si>
  <si>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</si>
  <si>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</si>
  <si>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</si>
  <si>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</si>
  <si>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</si>
  <si>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</si>
  <si>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</si>
  <si>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</si>
  <si>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</si>
  <si>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</si>
  <si>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</si>
  <si>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</si>
  <si>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</si>
  <si>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</si>
  <si>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</si>
  <si>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</si>
  <si>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</si>
  <si>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</si>
  <si>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</si>
  <si>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</si>
  <si>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</si>
  <si>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</si>
  <si>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</si>
  <si>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</si>
  <si>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</si>
  <si>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</si>
  <si>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</si>
  <si>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</si>
  <si>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</si>
  <si>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</si>
  <si>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</si>
  <si>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</si>
  <si>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</si>
  <si>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</si>
  <si>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</si>
  <si>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</si>
  <si>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</si>
  <si>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</si>
  <si>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</si>
  <si>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</si>
  <si>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</si>
  <si>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</si>
  <si>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</si>
  <si>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</si>
  <si>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</si>
  <si>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</si>
  <si>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</si>
  <si>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</si>
  <si>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</si>
  <si>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</si>
  <si>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</si>
  <si>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</si>
  <si>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</si>
  <si>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</si>
  <si>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</si>
  <si>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</si>
  <si>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</si>
  <si>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</si>
  <si>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</si>
  <si>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</si>
  <si>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</si>
  <si>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</si>
  <si>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</si>
  <si>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</si>
  <si>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</si>
  <si>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</si>
  <si>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</si>
  <si>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</si>
  <si>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</si>
  <si>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</si>
  <si>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</si>
  <si>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</si>
  <si>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</si>
  <si>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</si>
  <si>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</si>
  <si>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</si>
  <si>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</si>
  <si>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</si>
  <si>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</si>
  <si>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</si>
  <si>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</si>
  <si>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</si>
  <si>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</si>
  <si>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</si>
  <si>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</si>
  <si>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</si>
  <si>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</si>
  <si>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</si>
  <si>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</si>
  <si>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</si>
  <si>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</si>
  <si>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</si>
  <si>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</si>
  <si>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</si>
  <si>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</si>
  <si>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</si>
  <si>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</si>
  <si>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</si>
  <si>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</si>
  <si>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</si>
  <si>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</si>
  <si>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</si>
  <si>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</si>
  <si>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</si>
  <si>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</si>
  <si>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</si>
  <si>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</si>
  <si>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</si>
  <si>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</si>
  <si>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</si>
  <si>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</si>
  <si>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</si>
  <si>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</si>
  <si>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</si>
  <si>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</si>
  <si>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</si>
  <si>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</si>
  <si>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</si>
  <si>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</si>
  <si>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</si>
  <si>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</si>
  <si>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</si>
  <si>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</si>
  <si>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</si>
  <si>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</si>
  <si>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</si>
  <si>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</si>
  <si>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</si>
  <si>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</si>
  <si>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</si>
  <si>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</si>
  <si>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</si>
  <si>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</si>
  <si>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</si>
  <si>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</si>
  <si>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</si>
  <si>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</si>
  <si>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</si>
  <si>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</si>
  <si>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</si>
  <si>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</si>
  <si>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</si>
  <si>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</si>
  <si>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</si>
  <si>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</si>
  <si>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</si>
  <si>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</si>
  <si>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</si>
  <si>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</si>
  <si>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</si>
  <si>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</si>
  <si>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</si>
  <si>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</si>
  <si>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</si>
  <si>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</si>
  <si>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</si>
  <si>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</si>
  <si>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</si>
  <si>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</si>
  <si>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</si>
  <si>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</si>
  <si>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</si>
  <si>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</si>
  <si>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</si>
  <si>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</si>
  <si>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</si>
  <si>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</si>
  <si>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</si>
  <si>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</si>
  <si>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</si>
  <si>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</si>
  <si>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</si>
  <si>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</si>
  <si>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</si>
  <si>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</si>
  <si>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</si>
  <si>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</si>
  <si>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</si>
  <si>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</si>
  <si>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</si>
  <si>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</si>
  <si>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</si>
  <si>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</si>
  <si>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</si>
  <si>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</si>
  <si>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</si>
  <si>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</si>
  <si>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</si>
  <si>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</si>
  <si>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</si>
  <si>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</si>
  <si>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</si>
  <si>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</si>
  <si>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</si>
  <si>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</si>
  <si>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</si>
  <si>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</si>
  <si>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</si>
  <si>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</si>
  <si>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</si>
  <si>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</si>
  <si>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</si>
  <si>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</si>
  <si>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</si>
  <si>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</si>
  <si>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</si>
  <si>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</si>
  <si>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</si>
  <si>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</si>
  <si>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</si>
  <si>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</si>
  <si>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</si>
  <si>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</si>
  <si>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</si>
  <si>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</si>
  <si>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</si>
  <si>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</si>
  <si>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</si>
  <si>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</si>
  <si>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</si>
  <si>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</si>
  <si>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</si>
  <si>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</si>
  <si>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</si>
  <si>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</si>
  <si>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</si>
  <si>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</si>
  <si>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</si>
  <si>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</si>
  <si>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</si>
  <si>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</si>
  <si>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</si>
  <si>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</si>
  <si>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</si>
  <si>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</si>
  <si>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</si>
  <si>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</si>
  <si>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</si>
  <si>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</si>
  <si>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</si>
  <si>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</si>
  <si>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</si>
  <si>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</si>
  <si>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</si>
  <si>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</si>
  <si>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</si>
  <si>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</si>
  <si>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</si>
  <si>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</si>
  <si>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</si>
  <si>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</si>
  <si>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</si>
  <si>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</si>
  <si>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</si>
  <si>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</si>
  <si>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</si>
  <si>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</si>
  <si>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</si>
  <si>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</si>
  <si>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</si>
  <si>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</si>
  <si>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</si>
  <si>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</si>
  <si>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</si>
  <si>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</si>
  <si>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</si>
  <si>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</si>
  <si>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</si>
  <si>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</si>
  <si>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</si>
  <si>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</si>
  <si>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</si>
  <si>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</si>
  <si>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</si>
  <si>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</si>
  <si>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</si>
  <si>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</si>
  <si>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</si>
  <si>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</si>
  <si>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</si>
  <si>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</si>
  <si>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</si>
  <si>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</si>
  <si>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</si>
  <si>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</si>
  <si>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</si>
  <si>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</si>
  <si>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</si>
  <si>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</si>
  <si>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</si>
  <si>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</si>
  <si>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</si>
  <si>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</si>
  <si>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</si>
  <si>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</si>
  <si>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</si>
  <si>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</si>
  <si>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</si>
  <si>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</si>
  <si>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</si>
  <si>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</si>
  <si>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</si>
  <si>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</si>
  <si>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</si>
  <si>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</si>
  <si>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</si>
  <si>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</si>
  <si>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</si>
  <si>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</si>
  <si>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</si>
  <si>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</si>
  <si>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</si>
  <si>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</si>
  <si>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</si>
  <si>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</si>
  <si>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</si>
  <si>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</si>
  <si>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</si>
  <si>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</si>
  <si>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</si>
  <si>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</si>
  <si>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</si>
  <si>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</si>
  <si>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</si>
  <si>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</si>
  <si>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</si>
  <si>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</si>
  <si>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</si>
  <si>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</si>
  <si>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</si>
  <si>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</si>
  <si>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</si>
  <si>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</si>
  <si>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</si>
  <si>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</si>
  <si>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</si>
  <si>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</si>
  <si>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</si>
  <si>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</si>
  <si>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</si>
  <si>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</si>
  <si>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</si>
  <si>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</si>
  <si>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</si>
  <si>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</si>
  <si>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</si>
  <si>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</si>
  <si>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</si>
  <si>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</si>
  <si>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</si>
  <si>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</si>
  <si>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</si>
  <si>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</si>
  <si>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</si>
  <si>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</si>
  <si>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</si>
  <si>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</si>
  <si>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</si>
  <si>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</si>
  <si>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</si>
  <si>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</si>
  <si>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</si>
  <si>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</si>
  <si>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</si>
  <si>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</si>
  <si>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</si>
  <si>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</si>
  <si>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</si>
  <si>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</si>
  <si>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</si>
  <si>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</si>
  <si>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</si>
  <si>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</si>
  <si>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</si>
  <si>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</si>
  <si>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</si>
  <si>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</si>
  <si>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</si>
  <si>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</si>
  <si>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</si>
  <si>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</si>
  <si>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</si>
  <si>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</si>
  <si>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</si>
  <si>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</si>
  <si>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</si>
  <si>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</si>
  <si>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</si>
  <si>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</si>
  <si>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</si>
  <si>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</si>
  <si>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</si>
  <si>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</si>
  <si>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</si>
  <si>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</si>
  <si>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</si>
  <si>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</si>
  <si>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</si>
  <si>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</si>
  <si>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</si>
  <si>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</si>
  <si>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</si>
  <si>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</si>
  <si>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</si>
  <si>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</si>
  <si>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</si>
  <si>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</si>
  <si>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</si>
  <si>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</si>
  <si>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</si>
  <si>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</si>
  <si>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</si>
  <si>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</si>
  <si>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</si>
  <si>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</si>
  <si>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</si>
  <si>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</si>
  <si>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</si>
  <si>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</si>
  <si>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</si>
  <si>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</si>
  <si>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</si>
  <si>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</si>
  <si>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</si>
  <si>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</si>
  <si>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</si>
  <si>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</si>
  <si>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</si>
  <si>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</si>
  <si>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</si>
  <si>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</si>
  <si>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</si>
  <si>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</si>
  <si>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</si>
  <si>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</si>
  <si>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</si>
  <si>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</si>
  <si>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</si>
  <si>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</si>
  <si>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</si>
  <si>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</si>
  <si>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</si>
  <si>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</si>
  <si>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</si>
  <si>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</si>
  <si>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</si>
  <si>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</si>
  <si>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</si>
  <si>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</si>
  <si>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</si>
  <si>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</si>
  <si>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</si>
  <si>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</si>
  <si>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</si>
  <si>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</si>
  <si>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</si>
  <si>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</si>
  <si>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</si>
  <si>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</si>
  <si>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</si>
  <si>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</si>
  <si>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</si>
  <si>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</si>
  <si>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</si>
  <si>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</si>
  <si>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</si>
  <si>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</si>
  <si>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</si>
  <si>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</si>
  <si>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</si>
  <si>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</si>
  <si>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</si>
  <si>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</si>
  <si>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</si>
  <si>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</si>
  <si>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</si>
  <si>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</si>
  <si>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</si>
  <si>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</si>
  <si>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</si>
  <si>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</si>
  <si>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</si>
  <si>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</si>
  <si>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</si>
  <si>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</si>
  <si>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</si>
  <si>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</si>
  <si>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</si>
  <si>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</si>
  <si>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</si>
  <si>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</si>
  <si>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</si>
  <si>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</si>
  <si>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</si>
  <si>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</si>
  <si>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</si>
  <si>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</si>
  <si>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</si>
  <si>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</si>
  <si>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</si>
  <si>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</si>
  <si>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</si>
  <si>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</si>
  <si>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</si>
  <si>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</si>
  <si>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</si>
  <si>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</si>
  <si>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</si>
  <si>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</si>
  <si>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</si>
  <si>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</si>
  <si>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</si>
  <si>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</si>
  <si>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</si>
  <si>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</si>
  <si>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</si>
  <si>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</si>
  <si>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</si>
  <si>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</si>
  <si>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</si>
  <si>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</si>
  <si>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</si>
  <si>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</si>
  <si>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</si>
  <si>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</si>
  <si>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</si>
  <si>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</si>
  <si>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</si>
  <si>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</si>
  <si>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</si>
  <si>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</si>
  <si>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</si>
  <si>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</si>
  <si>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</si>
  <si>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</si>
  <si>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</si>
  <si>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</si>
  <si>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</si>
  <si>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</si>
  <si>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</si>
  <si>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</si>
  <si>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</si>
  <si>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</si>
  <si>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</si>
  <si>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</si>
  <si>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</si>
  <si>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</si>
  <si>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</si>
  <si>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</si>
  <si>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</si>
  <si>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</si>
  <si>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</si>
  <si>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</si>
  <si>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</si>
  <si>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</si>
  <si>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</si>
  <si>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</si>
  <si>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</si>
  <si>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</si>
  <si>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</si>
  <si>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</si>
  <si>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</si>
  <si>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</si>
  <si>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</si>
  <si>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</si>
  <si>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</si>
  <si>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</si>
  <si>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</si>
  <si>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</si>
  <si>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</si>
  <si>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</si>
  <si>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</si>
  <si>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</si>
  <si>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</si>
  <si>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</si>
  <si>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</si>
  <si>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</si>
  <si>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</si>
  <si>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</si>
  <si>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</si>
  <si>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</si>
  <si>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</si>
  <si>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</si>
  <si>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</si>
  <si>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</si>
  <si>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</si>
  <si>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</si>
  <si>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</si>
  <si>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</si>
  <si>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</si>
  <si>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</si>
  <si>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</si>
  <si>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</si>
  <si>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</si>
  <si>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</si>
  <si>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</si>
  <si>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</si>
  <si>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</si>
  <si>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</si>
  <si>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</si>
  <si>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</si>
  <si>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</si>
  <si>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</si>
  <si>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</si>
  <si>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</si>
  <si>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</si>
  <si>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</si>
  <si>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</si>
  <si>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</si>
  <si>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</si>
  <si>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</si>
  <si>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</si>
  <si>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</si>
  <si>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</si>
  <si>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</si>
  <si>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</si>
  <si>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</si>
  <si>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</si>
  <si>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</si>
  <si>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</si>
  <si>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</si>
  <si>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</si>
  <si>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</si>
  <si>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</si>
  <si>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</si>
  <si>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</si>
  <si>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</si>
  <si>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</si>
  <si>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</si>
  <si>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</si>
  <si>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</si>
  <si>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</si>
  <si>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</si>
  <si>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</si>
  <si>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</si>
  <si>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</si>
  <si>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</si>
  <si>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</si>
  <si>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</si>
  <si>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</si>
  <si>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</si>
  <si>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</si>
  <si>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</si>
  <si>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</si>
  <si>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</si>
  <si>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</si>
  <si>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</si>
  <si>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</si>
  <si>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</si>
  <si>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</si>
  <si>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</si>
  <si>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</si>
  <si>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</si>
  <si>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</si>
  <si>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</si>
  <si>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</si>
  <si>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</si>
  <si>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</si>
  <si>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</si>
  <si>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</si>
  <si>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</si>
  <si>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</si>
  <si>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</si>
  <si>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</si>
  <si>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</si>
  <si>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</si>
  <si>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</si>
  <si>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</si>
  <si>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</si>
  <si>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</si>
  <si>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</si>
  <si>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</si>
  <si>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</si>
  <si>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</si>
  <si>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</si>
  <si>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</si>
  <si>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</si>
  <si>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</si>
  <si>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</si>
  <si>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</si>
  <si>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</si>
  <si>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</si>
  <si>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</si>
  <si>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</si>
  <si>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</si>
  <si>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</si>
  <si>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</si>
  <si>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</si>
  <si>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</si>
  <si>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</si>
  <si>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</si>
  <si>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</si>
  <si>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</si>
  <si>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</si>
  <si>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</si>
  <si>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</si>
  <si>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</si>
  <si>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</si>
  <si>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</si>
  <si>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</si>
  <si>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</si>
  <si>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</si>
  <si>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</si>
  <si>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</si>
  <si>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</si>
  <si>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</si>
  <si>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</si>
  <si>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</si>
  <si>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</si>
  <si>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</si>
  <si>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</si>
  <si>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</si>
  <si>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</si>
  <si>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</si>
  <si>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</si>
  <si>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</si>
  <si>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</si>
  <si>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</si>
  <si>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</si>
  <si>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</si>
  <si>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</si>
  <si>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</si>
  <si>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</si>
  <si>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</si>
  <si>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</si>
  <si>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</si>
  <si>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</si>
  <si>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</si>
  <si>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</si>
  <si>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</si>
  <si>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</si>
  <si>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</si>
  <si>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</si>
  <si>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</si>
  <si>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</si>
  <si>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</si>
  <si>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</si>
  <si>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</si>
  <si>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</si>
  <si>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</si>
  <si>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</si>
  <si>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</si>
  <si>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</si>
  <si>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</si>
  <si>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</si>
  <si>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</si>
  <si>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</si>
  <si>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</si>
  <si>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</si>
  <si>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</si>
  <si>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</si>
  <si>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</si>
  <si>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</si>
  <si>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</si>
  <si>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</si>
  <si>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</si>
  <si>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</si>
  <si>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</si>
  <si>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</si>
  <si>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</si>
  <si>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</si>
  <si>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</si>
  <si>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</si>
  <si>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</si>
  <si>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</si>
  <si>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</si>
  <si>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</si>
  <si>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</si>
  <si>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</si>
  <si>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</si>
  <si>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</si>
  <si>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</si>
  <si>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</si>
  <si>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</si>
  <si>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</si>
  <si>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</si>
  <si>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</si>
  <si>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</si>
  <si>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</si>
  <si>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</si>
  <si>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</si>
  <si>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</si>
  <si>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</si>
  <si>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</si>
  <si>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</si>
  <si>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</si>
  <si>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</si>
  <si>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</si>
  <si>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</si>
  <si>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</si>
  <si>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</si>
  <si>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</si>
  <si>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</si>
  <si>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</si>
  <si>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</si>
  <si>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</si>
  <si>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</si>
  <si>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</si>
  <si>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</si>
  <si>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</si>
  <si>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</si>
  <si>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</si>
  <si>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</si>
  <si>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</si>
  <si>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</si>
  <si>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</si>
  <si>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</si>
  <si>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</si>
  <si>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</si>
  <si>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</si>
  <si>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</si>
  <si>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</si>
  <si>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</si>
  <si>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</si>
  <si>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</si>
  <si>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</si>
  <si>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</si>
  <si>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</si>
  <si>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</si>
  <si>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</si>
  <si>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</si>
  <si>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</si>
  <si>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</si>
  <si>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</si>
  <si>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</si>
  <si>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</si>
  <si>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</si>
  <si>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</si>
  <si>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</si>
  <si>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</si>
  <si>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</si>
  <si>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</si>
  <si>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</si>
  <si>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</si>
  <si>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</si>
  <si>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</si>
  <si>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</si>
  <si>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</si>
  <si>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</si>
  <si>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</si>
  <si>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</si>
  <si>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</si>
  <si>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</si>
  <si>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</si>
  <si>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</si>
  <si>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</si>
  <si>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</si>
  <si>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</si>
  <si>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</si>
  <si>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</si>
  <si>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</si>
  <si>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</si>
  <si>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</si>
  <si>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</si>
  <si>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</si>
  <si>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</si>
  <si>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</si>
  <si>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</si>
  <si>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</si>
  <si>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</si>
  <si>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</si>
  <si>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</si>
  <si>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</si>
  <si>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</si>
  <si>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</si>
  <si>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</si>
  <si>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</si>
  <si>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</si>
  <si>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</si>
  <si>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</si>
  <si>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</si>
  <si>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</si>
  <si>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</si>
  <si>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</si>
  <si>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</si>
  <si>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</si>
  <si>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</si>
  <si>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</si>
  <si>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</si>
  <si>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</si>
  <si>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</si>
  <si>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</si>
  <si>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</si>
  <si>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</si>
  <si>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</si>
  <si>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</si>
  <si>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</si>
  <si>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</si>
  <si>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</si>
  <si>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</si>
  <si>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</si>
  <si>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</si>
  <si>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</si>
  <si>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</si>
  <si>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</si>
  <si>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</si>
  <si>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</si>
  <si>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</si>
  <si>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</si>
  <si>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</si>
  <si>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</si>
  <si>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</si>
  <si>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</si>
  <si>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</si>
  <si>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</si>
  <si>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</si>
  <si>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</si>
  <si>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</si>
  <si>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</si>
  <si>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</si>
  <si>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</si>
  <si>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</si>
  <si>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</si>
  <si>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</si>
  <si>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</si>
  <si>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</si>
  <si>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</si>
  <si>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</si>
  <si>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</si>
  <si>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</si>
  <si>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</si>
  <si>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</si>
  <si>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</si>
  <si>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</si>
  <si>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</si>
  <si>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</si>
  <si>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</si>
  <si>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</si>
  <si>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</si>
  <si>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</si>
  <si>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</si>
  <si>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</si>
  <si>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</si>
  <si>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</si>
  <si>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</si>
  <si>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</si>
  <si>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</si>
  <si>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</si>
  <si>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</si>
  <si>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</si>
  <si>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</si>
  <si>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</si>
  <si>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</si>
  <si>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</si>
  <si>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</si>
  <si>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</si>
  <si>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</si>
  <si>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</si>
  <si>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</si>
  <si>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</si>
  <si>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</si>
  <si>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</si>
  <si>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</si>
  <si>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</si>
  <si>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</si>
  <si>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</si>
  <si>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</si>
  <si>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</si>
  <si>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</si>
  <si>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</si>
  <si>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</si>
  <si>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</si>
  <si>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</si>
  <si>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</si>
  <si>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</si>
  <si>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</si>
  <si>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</si>
  <si>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</si>
  <si>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</si>
  <si>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</si>
  <si>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</si>
  <si>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</si>
  <si>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</si>
  <si>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</si>
  <si>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</si>
  <si>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</si>
  <si>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</si>
  <si>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</si>
  <si>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</si>
  <si>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</si>
  <si>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</si>
  <si>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</si>
  <si>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</si>
  <si>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</si>
  <si>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</si>
  <si>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</si>
  <si>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</si>
  <si>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</si>
  <si>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</si>
  <si>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</si>
  <si>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</si>
  <si>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</si>
  <si>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</si>
  <si>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</si>
  <si>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</si>
  <si>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</si>
  <si>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</si>
  <si>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</si>
  <si>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</si>
  <si>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</si>
  <si>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</si>
  <si>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</si>
  <si>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</si>
  <si>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</si>
  <si>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</si>
  <si>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</si>
  <si>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</si>
  <si>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</si>
  <si>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</si>
  <si>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</si>
  <si>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</si>
  <si>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</si>
  <si>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</si>
  <si>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</si>
  <si>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</si>
  <si>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</si>
  <si>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</si>
  <si>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</si>
  <si>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</si>
  <si>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</si>
  <si>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</si>
  <si>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</si>
  <si>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</si>
  <si>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</si>
  <si>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</si>
  <si>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</si>
  <si>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</si>
  <si>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</si>
  <si>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</si>
  <si>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</si>
  <si>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</si>
  <si>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</si>
  <si>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</si>
  <si>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</si>
  <si>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</si>
  <si>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</si>
  <si>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</si>
  <si>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</si>
  <si>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</si>
  <si>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</si>
  <si>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</si>
  <si>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</si>
  <si>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</si>
  <si>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</si>
  <si>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</si>
  <si>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</si>
  <si>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</si>
  <si>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</si>
  <si>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</si>
  <si>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</si>
  <si>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</si>
  <si>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</si>
  <si>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</si>
  <si>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</si>
  <si>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</si>
  <si>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</si>
  <si>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</si>
  <si>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</si>
  <si>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</si>
  <si>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</si>
  <si>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</si>
  <si>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</si>
  <si>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</si>
  <si>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</si>
  <si>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</si>
  <si>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</si>
  <si>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</si>
  <si>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</si>
  <si>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</si>
  <si>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</si>
  <si>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</si>
  <si>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</si>
  <si>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</si>
  <si>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</si>
  <si>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</si>
  <si>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</si>
  <si>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</si>
  <si>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</si>
  <si>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</si>
  <si>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</si>
  <si>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</si>
  <si>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</si>
  <si>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</si>
  <si>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</si>
  <si>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</si>
  <si>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</si>
  <si>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</si>
  <si>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</si>
  <si>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</si>
  <si>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</si>
  <si>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</si>
  <si>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</si>
  <si>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</si>
  <si>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</si>
  <si>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</si>
  <si>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</si>
  <si>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</si>
  <si>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</si>
  <si>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</si>
  <si>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</si>
  <si>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</si>
  <si>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</si>
  <si>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</si>
  <si>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</si>
  <si>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</si>
  <si>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</si>
  <si>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</si>
  <si>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</si>
  <si>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</si>
  <si>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</si>
  <si>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</si>
  <si>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</si>
  <si>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</si>
  <si>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</si>
  <si>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</si>
  <si>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</si>
  <si>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</si>
  <si>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</si>
  <si>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</si>
  <si>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</si>
  <si>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</si>
  <si>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</si>
  <si>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</si>
  <si>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</si>
  <si>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</si>
  <si>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</si>
  <si>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</si>
  <si>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</si>
  <si>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</si>
  <si>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</si>
  <si>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</si>
  <si>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</si>
  <si>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</si>
  <si>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</si>
  <si>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</si>
  <si>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</si>
  <si>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</si>
  <si>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</si>
  <si>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</si>
  <si>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</si>
  <si>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</si>
  <si>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</si>
  <si>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</si>
  <si>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</si>
  <si>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</si>
  <si>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</si>
  <si>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</si>
  <si>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</si>
  <si>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</si>
  <si>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</si>
  <si>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</si>
  <si>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</si>
  <si>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</si>
  <si>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</si>
  <si>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</si>
  <si>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</si>
  <si>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</si>
  <si>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</si>
  <si>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</si>
  <si>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</si>
  <si>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</si>
  <si>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</si>
  <si>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</si>
  <si>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</si>
  <si>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</si>
  <si>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</si>
  <si>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</si>
  <si>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</si>
  <si>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</si>
  <si>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</si>
  <si>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</si>
  <si>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</si>
  <si>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</si>
  <si>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</si>
  <si>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</si>
  <si>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</si>
  <si>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</si>
  <si>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</si>
  <si>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</si>
  <si>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</si>
  <si>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</si>
  <si>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</si>
  <si>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</si>
  <si>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</si>
  <si>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</si>
  <si>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</si>
  <si>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</si>
  <si>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</si>
  <si>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</si>
  <si>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</si>
  <si>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</si>
  <si>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</si>
  <si>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</si>
  <si>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</si>
  <si>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</si>
  <si>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</si>
  <si>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</si>
  <si>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</si>
  <si>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</si>
  <si>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</si>
  <si>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</si>
  <si>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</si>
  <si>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</si>
  <si>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</si>
  <si>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</si>
  <si>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</si>
  <si>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</si>
  <si>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</si>
  <si>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</si>
  <si>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</si>
  <si>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</si>
  <si>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</si>
  <si>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</si>
  <si>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</si>
  <si>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</si>
  <si>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</si>
  <si>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</si>
  <si>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</si>
  <si>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</si>
  <si>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</si>
  <si>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</si>
  <si>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</si>
  <si>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</si>
  <si>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</si>
  <si>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</si>
  <si>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</si>
  <si>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</si>
  <si>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</si>
  <si>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</si>
  <si>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</si>
  <si>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</si>
  <si>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</si>
  <si>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</si>
  <si>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</si>
  <si>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</si>
  <si>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</si>
  <si>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</si>
  <si>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</si>
  <si>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</si>
  <si>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</si>
  <si>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</si>
  <si>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</si>
  <si>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</si>
  <si>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</si>
  <si>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</si>
  <si>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</si>
  <si>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</si>
  <si>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</si>
  <si>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</si>
  <si>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</si>
  <si>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</si>
  <si>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</si>
  <si>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</si>
  <si>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</si>
  <si>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</si>
  <si>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</si>
  <si>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</si>
  <si>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</si>
  <si>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</si>
  <si>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</si>
  <si>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</si>
  <si>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</si>
  <si>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</si>
  <si>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</si>
  <si>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</si>
  <si>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</si>
  <si>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</si>
  <si>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</si>
  <si>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</si>
  <si>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</si>
  <si>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</si>
  <si>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</si>
  <si>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</si>
  <si>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</si>
  <si>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</si>
  <si>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</si>
  <si>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</si>
  <si>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</si>
  <si>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</si>
  <si>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</si>
  <si>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</si>
  <si>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</si>
  <si>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</si>
  <si>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</si>
  <si>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</si>
  <si>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</si>
  <si>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</si>
  <si>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</si>
  <si>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</si>
  <si>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</si>
  <si>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</si>
  <si>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</si>
  <si>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</si>
  <si>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</si>
  <si>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</si>
  <si>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</si>
  <si>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</si>
  <si>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</si>
  <si>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</si>
  <si>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</si>
  <si>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</si>
  <si>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</si>
  <si>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</si>
  <si>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</si>
  <si>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</si>
  <si>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</si>
  <si>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</si>
  <si>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</si>
  <si>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</si>
  <si>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</si>
  <si>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</si>
  <si>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</si>
  <si>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</si>
  <si>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</si>
  <si>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</si>
  <si>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</si>
  <si>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</si>
  <si>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</si>
  <si>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</si>
  <si>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</si>
  <si>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</si>
  <si>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</si>
  <si>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</si>
  <si>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</si>
  <si>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</si>
  <si>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</si>
  <si>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</si>
  <si>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</si>
  <si>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</si>
  <si>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</si>
  <si>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</si>
  <si>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</si>
  <si>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</si>
  <si>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</si>
  <si>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</si>
  <si>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</si>
  <si>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</si>
  <si>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</si>
  <si>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</si>
  <si>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</si>
  <si>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</si>
  <si>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</si>
  <si>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</si>
  <si>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</si>
  <si>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</si>
  <si>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</si>
  <si>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</si>
  <si>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</si>
  <si>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</si>
  <si>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</si>
  <si>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</si>
  <si>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</si>
  <si>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</si>
  <si>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</si>
  <si>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</si>
  <si>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</si>
  <si>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</si>
  <si>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</si>
  <si>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</si>
  <si>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</si>
  <si>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</si>
  <si>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</si>
  <si>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</si>
  <si>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</si>
  <si>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 xml:space="preserve">NO PCM </t>
  </si>
  <si>
    <t xml:space="preserve">40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</si>
  <si>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</si>
  <si>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</si>
  <si>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</si>
  <si>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</si>
  <si>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</si>
  <si>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</si>
  <si>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PCM-20251024-00000342</t>
  </si>
  <si>
    <t>EM Team moved ETA: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</si>
</sst>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5" totalsRowShown="0" headerRowDxfId="48" dataDxfId="47" headerRowBorderDxfId="45" tableBorderDxfId="46" totalsRowBorderDxfId="44">
  <autoFilter ref="A1:L2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5" totalsRowShown="0" headerRowDxfId="31" dataDxfId="30" headerRowBorderDxfId="28" tableBorderDxfId="29">
  <autoFilter ref="A1:L48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291.33958125000208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10.844592824076244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45954.288007175928</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45954.288007175928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45954.288007175928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45954.288007175928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45954.288007175928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45954.288007175928</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45954.288007175928</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45954.288007175928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45954.288007175928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45954.288007175928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45954.288007175928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45954.288007175928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45954.288007175928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45954.288007175928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45954.288007175928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45954.288007175928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45954.288007175928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45954.288007175928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45954.288007175928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45954.288007175928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45954.288007175928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45954.288007175928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45954.288007175928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45954.288007175928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45954.288007175928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45954.288007175928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45954.288007175928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45954.288007175928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45954.288007175928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45954.288007175928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45954.288007175928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45954.288007175928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45954.288007175928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45954.288007175928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45954.288007175928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45954.288007175928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45954.288007175928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45954.288007175928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45954.288007175928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45954.288007175928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45954.288007175928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45954.288007175928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45954.288007175928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45954.288007175928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45954.288007175928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45954.288007175928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45954.288007175928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45954.288007175928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45954.288007175928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45954.288007175928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45954.288007175928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45954.288007175928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45954.288007175928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45954.288007175928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45954.288007175928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45954.288007175928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45954.288007175928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45954.288007175928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45954.288007175928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45954.288007175928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45954.288007175928</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45954.288007175928</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45954.288007175928</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F29DD50-FD3E-40A3-A6B8-F92C535C4326}"/>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129.28816921296675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9.7922317129632575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0.36858587963070022</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0.31416458333842456</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45954.288007175928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45954.288007175928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45954.288007175928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45954.288007175928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45954.288007175928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45954.288007175928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45954.288007175928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45954.288007175928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45954.288007175928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45954.288007175928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45954.288007175928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45954.288007175928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45954.288007175928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45954.288007175928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45954.288007175928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45954.288007175928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45954.288007175928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45954.288007175928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45954.288007175928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45954.288007175928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45954.288007175928</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45954.288007175928</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45954.288007175928</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45954.288007175928</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45954.288007175928</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45954.288007175928</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45954.288007175928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45954.288007175928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45954.288007175928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45954.288007175928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45954.288007175928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45954.288007175928</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45954.288007175928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45954.288007175928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45954.288007175928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45954.288007175928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45954.288007175928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45954.288007175928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45954.288007175928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45954.288007175928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45954.288007175928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45954.288007175928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45954.288007175928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45954.288007175928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45954.288007175928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45954.288007175928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45954.288007175928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45954.288007175928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45954.288007175928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45954.288007175928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45954.288007175928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45954.288007175928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45954.288007175928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45954.288007175928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45954.288007175928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45954.288007175928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45954.288007175928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45954.288007175928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45954.288007175928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45954.288007175928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45954.288007175928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45954.288007175928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45954.288007175928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45954.288007175928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45954.288007175928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45954.288007175928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45954.288007175928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45954.288007175928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45954.288007175928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45954.288007175928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45954.288007175928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45954.288007175928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45954.288007175928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45954.288007175928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45954.288007175928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45954.288007175928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45954.288007175928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45954.288007175928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45954.288007175928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45954.288007175928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45954.288007175928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45954.288007175928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45954.288007175928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45954.288007175928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45954.288007175928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45954.288007175928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45954.288007175928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45954.288007175928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45954.288007175928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45954.288007175928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45954.288007175928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45954.288007175928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45954.288007175928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45954.288007175928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45954.288007175928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45954.288007175928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45954.288007175928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45954.288007175928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45954.288007175928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45954.288007175928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45954.288007175928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45954.288007175928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45954.288007175928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45954.288007175928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45954.288007175928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45954.288007175928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45954.288007175928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45954.288007175928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45954.288007175928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45954.288007175928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45954.288007175928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45954.288007175928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45954.288007175928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45954.288007175928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45954.288007175928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45954.288007175928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45954.288007175928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45954.288007175928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45954.288007175928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45954.288007175928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45954.288007175928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45954.288007175928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45954.288007175928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45954.288007175928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45954.288007175928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45954.288007175928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45954.288007175928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45954.288007175928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45954.288007175928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45954.288007175928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45954.288007175928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45954.288007175928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45954.288007175928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45954.288007175928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45954.288007175928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45954.288007175928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45954.288007175928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45954.288007175928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45954.288007175928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45954.288007175928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45954.288007175928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45954.288007175928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45954.288007175928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45954.288007175928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45954.288007175928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45954.288007175928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45954.288007175928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45954.288007175928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45954.288007175928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45954.288007175928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45954.288007175928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45954.288007175928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45954.288007175928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45954.288007175928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45954.288007175928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45954.288007175928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45954.288007175928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45954.288007175928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45954.288007175928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45954.288007175928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45954.288007175928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45954.288007175928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45954.288007175928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45954.288007175928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45954.288007175928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45954.288007175928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45954.288007175928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45954.288007175928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45954.288007175928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45954.288007175928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45954.288007175928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45954.288007175928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45954.288007175928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45954.288007175928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45954.288007175928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45954.288007175928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45954.288007175928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45954.288007175928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45954.288007175928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45954.288007175928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45954.288007175928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45954.288007175928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45954.288007175928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45954.288007175928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45954.288007175928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45954.288007175928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45954.288007175928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45954.288007175928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45954.288007175928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45954.288007175928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45954.288007175928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45954.288007175928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45954.288007175928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45954.288007175928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45954.288007175928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45954.288007175928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45954.288007175928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45954.288007175928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45954.288007175928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45954.288007175928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45954.288007175928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45954.288007175928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45954.288007175928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45954.288007175928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45954.288007175928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45954.288007175928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45954.288007175928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45954.288007175928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45954.288007175928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45954.288007175928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45954.288007175928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45954.288007175928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45954.288007175928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45954.288007175928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45954.288007175928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45954.288007175928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45954.288007175928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45954.288007175928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45954.288007175928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45954.288007175928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45954.288007175928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45954.288007175928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45954.288007175928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45954.288007175928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45954.288007175928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45954.288007175928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45954.288007175928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45954.288007175928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45954.288007175928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45954.288007175928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45954.288007175928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45954.288007175928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45954.288007175928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45954.288007175928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45954.288007175928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45954.288007175928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45954.288007175928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45954.288007175928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45954.288007175928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45954.288007175928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45954.288007175928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45954.288007175928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45954.288007175928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45954.288007175928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45954.288007175928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45954.288007175928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45954.288007175928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45954.288007175928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45954.288007175928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45954.288007175928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45954.288007175928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45954.288007175928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45954.288007175928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45954.288007175928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45954.288007175928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45954.288007175928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45954.288007175928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45954.288007175928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45954.288007175928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45954.288007175928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45954.288007175928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45954.288007175928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45954.288007175928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45954.288007175928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45954.288007175928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45954.288007175928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45954.288007175928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45954.288007175928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45954.288007175928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45954.288007175928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45954.288007175928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45954.288007175928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45954.288007175928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45954.288007175928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45954.288007175928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45954.288007175928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45954.288007175928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45954.288007175928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45954.288007175928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45954.288007175928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45954.288007175928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45954.288007175928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45954.288007175928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45954.288007175928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45954.288007175928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45954.288007175928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45954.288007175928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45954.288007175928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45954.288007175928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45954.288007175928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45954.288007175928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45954.288007175928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45954.288007175928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45954.288007175928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45954.288007175928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45954.288007175928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45954.288007175928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45954.288007175928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45954.288007175928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45954.288007175928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45954.288007175928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45954.288007175928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45954.288007175928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45954.288007175928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45954.288007175928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45954.288007175928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45954.288007175928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45954.288007175928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45954.288007175928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45954.288007175928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45954.288007175928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45954.288007175928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45954.288007175928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45954.288007175928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45954.288007175928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45954.288007175928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45954.288007175928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45954.288007175928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45954.288007175928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45954.288007175928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45954.288007175928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45954.288007175928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45954.288007175928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45954.288007175928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45954.288007175928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45954.288007175928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45954.288007175928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45954.288007175928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45954.288007175928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45954.288007175928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45954.288007175928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45954.288007175928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45954.288007175928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45954.288007175928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45954.288007175928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45954.288007175928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45954.288007175928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45954.288007175928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45954.288007175928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45954.288007175928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45954.288007175928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45954.288007175928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45954.288007175928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45954.288007175928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45954.288007175928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45954.288007175928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45954.288007175928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45954.288007175928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45954.288007175928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45954.288007175928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45954.288007175928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45954.288007175928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45954.288007175928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45954.288007175928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45954.288007175928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45954.288007175928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45954.288007175928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45954.288007175928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45954.288007175928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45954.288007175928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45954.288007175928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45954.288007175928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45954.288007175928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45954.288007175928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45954.288007175928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45954.288007175928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45954.288007175928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45954.288007175928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45954.288007175928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45954.288007175928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45954.288007175928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45954.288007175928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45954.288007175928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45954.288007175928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45954.288007175928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45954.288007175928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45954.288007175928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45954.288007175928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45954.288007175928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45954.288007175928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45954.288007175928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45954.288007175928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45954.288007175928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45954.288007175928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45954.288007175928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45954.288007175928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45954.288007175928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45954.288007175928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45954.288007175928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45954.288007175928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45954.288007175928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45954.288007175928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45954.288007175928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45954.288007175928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45954.288007175928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45954.288007175928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45954.288007175928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45954.288007175928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45954.288007175928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45954.288007175928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45954.288007175928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45954.288007175928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45954.288007175928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45954.288007175928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45954.288007175928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45954.288007175928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45954.288007175928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45954.288007175928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45954.288007175928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45954.288007175928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45954.288007175928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45954.288007175928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45954.288007175928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45954.288007175928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45954.288007175928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45954.288007175928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45954.288007175928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45954.288007175928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45954.288007175928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45954.288007175928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45954.288007175928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45954.288007175928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45954.288007175928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45954.288007175928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45954.288007175928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45954.288007175928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45954.288007175928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45954.288007175928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45954.288007175928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45954.288007175928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45954.288007175928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45954.288007175928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45954.288007175928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45954.288007175928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45954.288007175928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45954.288007175928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45954.288007175928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45954.288007175928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45954.288007175928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45954.288007175928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45954.288007175928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45954.288007175928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45954.288007175928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45954.288007175928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45954.288007175928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45954.288007175928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45954.288007175928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45954.288007175928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45954.288007175928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45954.288007175928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45954.288007175928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45954.288007175928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45954.288007175928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45954.288007175928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45954.288007175928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45954.288007175928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45954.288007175928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45954.288007175928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45954.288007175928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45954.288007175928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45954.288007175928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45954.288007175928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45954.288007175928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45954.288007175928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45954.288007175928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45954.288007175928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45954.288007175928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45954.288007175928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45954.288007175928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45954.288007175928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45954.288007175928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45954.288007175928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45954.288007175928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45954.288007175928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45954.288007175928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45954.288007175928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45954.288007175928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45954.288007175928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45954.288007175928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45954.288007175928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45954.288007175928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45954.288007175928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45954.288007175928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45954.288007175928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45954.288007175928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45954.288007175928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45954.288007175928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45954.288007175928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45954.288007175928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45954.288007175928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45954.288007175928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45954.288007175928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45954.288007175928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45954.288007175928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45954.288007175928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45954.288007175928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45954.288007175928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45954.288007175928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45954.288007175928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45954.288007175928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45954.288007175928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45954.288007175928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45954.288007175928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45954.288007175928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45954.288007175928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45954.288007175928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45954.288007175928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45954.288007175928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45954.288007175928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45954.288007175928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45954.288007175928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45954.288007175928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45954.288007175928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45954.288007175928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45954.288007175928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45954.288007175928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45954.288007175928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45954.288007175928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45954.288007175928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45954.288007175928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45954.288007175928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45954.288007175928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45954.288007175928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45954.288007175928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45954.288007175928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45954.288007175928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45954.288007175928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45954.288007175928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45954.288007175928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45954.288007175928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45954.288007175928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45954.288007175928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45954.288007175928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45954.288007175928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45954.288007175928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45954.288007175928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45954.288007175928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45954.288007175928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45954.288007175928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45954.288007175928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45954.288007175928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45954.288007175928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45954.288007175928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45954.288007175928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45954.288007175928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45954.288007175928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45954.288007175928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45954.288007175928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45954.288007175928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45954.288007175928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45954.288007175928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45954.288007175928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45954.288007175928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45954.288007175928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45954.288007175928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45954.288007175928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45954.288007175928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45954.288007175928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45954.288007175928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45954.288007175928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45954.288007175928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45954.288007175928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45954.288007175928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45954.288007175928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45954.288007175928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45954.288007175928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45954.288007175928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45954.288007175928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45954.288007175928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45954.288007175928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45954.288007175928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45954.288007175928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45954.288007175928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45954.288007175928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45954.288007175928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45954.288007175928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45954.288007175928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45954.288007175928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45954.288007175928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45954.288007175928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45954.288007175928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45954.288007175928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45954.288007175928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45954.288007175928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45954.288007175928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45954.288007175928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45954.288007175928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45954.288007175928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45954.288007175928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45954.288007175928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45954.288007175928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45954.288007175928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45954.288007175928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45954.288007175928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45954.288007175928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45954.288007175928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45954.288007175928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45954.288007175928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45954.288007175928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45954.288007175928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45954.288007175928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45954.288007175928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45954.288007175928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45954.288007175928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45954.288007175928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45954.288007175928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45954.288007175928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45954.288007175928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45954.288007175928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45954.288007175928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45954.288007175928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45954.288007175928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45954.288007175928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45954.288007175928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45954.288007175928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45954.288007175928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45954.288007175928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45954.288007175928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45954.288007175928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45954.288007175928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45954.288007175928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45954.288007175928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45954.288007175928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45954.288007175928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45954.288007175928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45954.288007175928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45954.288007175928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45954.288007175928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45954.288007175928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45954.288007175928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45954.288007175928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45954.288007175928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45954.288007175928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45954.288007175928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45954.288007175928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45954.288007175928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45954.288007175928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45954.288007175928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45954.288007175928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45954.288007175928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45954.288007175928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45954.288007175928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45954.288007175928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45954.288007175928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45954.288007175928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45954.288007175928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45954.288007175928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45954.288007175928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45954.288007175928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45954.288007175928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45954.288007175928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45954.288007175928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45954.288007175928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45954.288007175928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45954.288007175928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45954.288007175928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45954.288007175928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45954.288007175928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45954.288007175928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45954.288007175928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45954.288007175928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45954.288007175928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45954.288007175928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45954.288007175928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45954.288007175928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45954.288007175928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45954.288007175928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45954.288007175928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45954.288007175928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45954.288007175928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45954.288007175928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45954.288007175928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45954.288007175928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45954.288007175928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45954.288007175928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45954.288007175928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45954.288007175928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45954.288007175928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45954.288007175928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45954.288007175928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45954.288007175928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45954.288007175928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45954.288007175928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45954.288007175928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45954.288007175928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45954.288007175928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45954.288007175928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45954.288007175928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45954.288007175928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45954.288007175928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45954.288007175928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45954.288007175928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45954.288007175928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45954.288007175928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45954.288007175928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45954.288007175928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45954.288007175928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45954.288007175928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45954.288007175928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45954.288007175928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45954.288007175928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45954.288007175928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45954.288007175928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45954.288007175928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45954.288007175928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45954.288007175928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45954.288007175928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45954.288007175928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45954.288007175928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45954.288007175928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45954.288007175928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45954.288007175928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45954.288007175928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45954.288007175928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45954.288007175928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45954.288007175928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45954.288007175928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45954.288007175928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45954.288007175928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45954.288007175928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45954.288007175928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45954.288007175928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45954.288007175928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45954.288007175928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45954.288007175928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45954.288007175928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45954.288007175928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45954.288007175928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45954.288007175928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45954.288007175928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45954.288007175928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45954.288007175928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45954.288007175928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45954.288007175928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45954.288007175928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45954.288007175928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45954.288007175928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45954.288007175928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45954.288007175928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45954.288007175928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45954.288007175928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45954.288007175928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45954.288007175928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45954.288007175928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45954.288007175928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45954.288007175928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45954.288007175928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45954.288007175928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45954.288007175928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45954.288007175928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45954.288007175928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45954.288007175928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45954.288007175928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45954.288007175928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45954.288007175928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45954.288007175928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45954.288007175928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45954.288007175928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45954.288007175928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45954.288007175928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45954.288007175928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45954.288007175928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45954.288007175928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45954.288007175928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45954.288007175928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45954.288007175928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45954.288007175928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45954.288007175928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45954.288007175928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45954.288007175928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45954.288007175928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45954.288007175928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45954.288007175928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45954.288007175928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45954.288007175928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45954.288007175928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45954.288007175928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45954.288007175928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45954.288007175928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45954.288007175928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45954.288007175928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45954.288007175928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45954.288007175928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45954.288007175928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45954.288007175928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45954.288007175928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45954.288007175928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45954.288007175928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45954.288007175928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45954.288007175928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45954.288007175928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45954.288007175928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45954.288007175928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45954.288007175928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45954.288007175928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45954.288007175928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45954.288007175928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45954.288007175928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45954.288007175928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45954.288007175928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45954.288007175928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45954.288007175928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45954.288007175928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45954.288007175928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45954.288007175928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45954.288007175928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45954.288007175928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45954.288007175928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45954.288007175928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45954.288007175928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45954.288007175928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45954.288007175928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45954.288007175928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45954.288007175928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45954.288007175928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45954.288007175928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45954.288007175928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45954.288007175928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45954.288007175928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45954.288007175928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45954.288007175928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45954.288007175928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45954.288007175928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45954.288007175928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45954.288007175928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45954.288007175928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45954.288007175928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45954.288007175928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45954.288007175928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45954.288007175928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45954.288007175928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45954.288007175928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45954.288007175928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45954.288007175928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45954.288007175928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45954.288007175928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45954.288007175928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45954.288007175928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45954.288007175928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45954.288007175928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45954.288007175928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45954.288007175928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45954.288007175928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45954.288007175928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45954.288007175928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45954.288007175928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45954.288007175928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45954.288007175928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45954.288007175928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45954.288007175928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45954.288007175928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45954.288007175928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45954.288007175928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45954.288007175928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45954.288007175928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45954.288007175928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45954.288007175928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45954.288007175928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45954.288007175928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45954.288007175928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45954.288007175928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45954.288007175928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45954.288007175928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45954.288007175928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45954.288007175928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45954.288007175928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45954.288007175928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45954.288007175928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45954.288007175928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45954.288007175928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45954.288007175928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45954.288007175928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45954.288007175928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45954.288007175928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45954.288007175928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45954.288007175928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45954.288007175928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45954.288007175928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45954.288007175928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45954.288007175928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45954.288007175928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45954.288007175928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45954.288007175928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45954.288007175928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45954.288007175928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45954.288007175928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45954.288007175928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45954.288007175928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45954.288007175928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45954.288007175928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45954.288007175928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45954.288007175928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45954.288007175928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45954.288007175928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45954.288007175928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45954.288007175928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45954.288007175928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45954.288007175928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45954.288007175928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45954.288007175928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45954.288007175928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45954.288007175928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45954.288007175928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45954.288007175928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45954.288007175928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45954.288007175928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45954.288007175928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45954.288007175928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45954.288007175928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45954.288007175928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45954.288007175928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45954.288007175928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45954.288007175928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45954.288007175928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45954.288007175928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45954.288007175928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45954.288007175928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45954.288007175928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45954.288007175928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45954.288007175928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45954.288007175928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45954.288007175928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45954.288007175928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45954.288007175928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45954.288007175928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45954.288007175928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45954.288007175928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45954.288007175928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45954.288007175928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45954.288007175928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45954.288007175928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45954.288007175928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45954.288007175928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45954.288007175928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45954.288007175928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45954.288007175928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45954.288007175928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45954.288007175928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45954.288007175928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45954.288007175928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45954.288007175928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45954.288007175928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45954.288007175928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45954.288007175928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45954.288007175928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45954.288007175928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45954.288007175928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45954.288007175928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45954.288007175928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45954.288007175928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45954.288007175928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45954.288007175928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45954.288007175928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45954.288007175928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45954.288007175928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45954.288007175928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45954.288007175928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45954.288007175928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45954.288007175928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45954.288007175928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45954.288007175928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45954.288007175928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45954.288007175928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45954.288007175928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45954.288007175928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45954.288007175928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45954.288007175928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45954.288007175928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45954.288007175928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45954.288007175928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45954.288007175928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45954.288007175928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45954.288007175928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45954.288007175928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45954.288007175928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45954.288007175928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45954.288007175928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45954.288007175928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45954.288007175928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45954.288007175928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45954.288007175928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45954.288007175928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45954.288007175928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45954.288007175928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45954.288007175928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45954.288007175928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45954.288007175928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45954.288007175928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45954.288007175928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45954.288007175928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45954.288007175928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45954.288007175928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45954.288007175928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45954.288007175928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45954.288007175928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45954.288007175928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45954.288007175928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45954.288007175928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45954.288007175928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45954.288007175928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45954.288007175928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45954.288007175928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45954.288007175928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45954.288007175928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45954.288007175928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45954.288007175928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45954.288007175928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45954.288007175928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45954.288007175928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45954.288007175928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45954.288007175928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45954.288007175928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45954.288007175928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45954.288007175928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45954.288007175928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45954.288007175928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45954.288007175928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45954.288007175928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45954.288007175928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45954.288007175928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45954.288007175928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45954.288007175928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45954.288007175928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45954.288007175928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45954.288007175928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45954.288007175928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45954.288007175928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45954.288007175928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45954.288007175928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45954.288007175928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45954.288007175928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45954.288007175928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45954.288007175928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45954.288007175928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45954.288007175928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45954.288007175928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45954.288007175928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45954.288007175928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45954.288007175928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45954.288007175928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45954.288007175928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45954.288007175928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45954.288007175928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45954.288007175928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45954.288007175928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45954.288007175928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45954.288007175928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45954.288007175928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45954.288007175928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45954.288007175928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45954.288007175928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45954.288007175928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45954.288007175928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45954.288007175928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45954.288007175928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45954.288007175928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45954.288007175928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45954.288007175928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45954.288007175928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45954.288007175928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45954.288007175928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45954.288007175928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45954.288007175928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45954.288007175928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45954.288007175928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45954.288007175928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45954.288007175928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45954.288007175928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45954.288007175928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45954.288007175928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45954.288007175928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45954.288007175928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45954.288007175928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45954.288007175928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45954.288007175928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45954.288007175928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45954.288007175928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45954.288007175928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45954.288007175928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45954.288007175928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45954.288007175928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45954.288007175928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45954.288007175928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45954.288007175928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45954.288007175928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45954.288007175928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45954.288007175928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45954.288007175928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45954.288007175928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45954.288007175928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45954.288007175928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45954.288007175928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45954.288007175928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45954.288007175928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45954.288007175928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45954.288007175928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45954.288007175928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45954.288007175928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45954.288007175928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45954.288007175928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45954.288007175928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45954.288007175928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45954.288007175928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45954.288007175928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45954.288007175928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45954.288007175928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45954.288007175928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45954.288007175928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45954.288007175928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45954.288007175928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45954.288007175928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45954.288007175928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45954.288007175928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45954.288007175928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45954.288007175928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45954.288007175928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45954.288007175928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45954.288007175928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45954.288007175928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45954.288007175928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45954.288007175928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45954.288007175928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45954.288007175928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45954.288007175928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45954.288007175928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45954.288007175928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45954.288007175928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45954.288007175928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45954.288007175928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45954.288007175928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45954.288007175928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45954.288007175928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45954.288007175928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45954.288007175928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45954.288007175928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45954.288007175928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45954.288007175928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45954.288007175928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45954.288007175928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45954.288007175928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45954.288007175928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45954.288007175928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45954.288007175928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45954.288007175928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45954.288007175928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45954.288007175928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45954.288007175928</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45954.288007175928</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45954.288007175928</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5"/>
  <sheetViews>
    <sheetView tabSelected="1" workbookViewId="0">
      <selection activeCell="B15" sqref="B1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250.80728958333202</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0.65328495370340534</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0.46786828703625361</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23941</v>
      </c>
      <c r="E5" s="99" t="s">
        <v>38998</v>
      </c>
      <c r="F5" s="124"/>
      <c r="G5" s="125">
        <f ca="1">IFERROR(NOW()-F5,"")</f>
        <v>45954.288007175928</v>
      </c>
      <c r="H5" s="124">
        <v>45954.275879629633</v>
      </c>
      <c r="I5" s="120" t="str">
        <f>IFERROR(VLOOKUP(D5,DB!A:F,6,0),"")</f>
        <v>SCECO</v>
      </c>
      <c r="J5" s="120" t="str">
        <f>IFERROR(VLOOKUP(D5,DB!A:G,7,0),"")</f>
        <v>Good</v>
      </c>
      <c r="K5" s="126" t="s">
        <v>39098</v>
      </c>
      <c r="L5" s="122" t="str">
        <f>IFERROR(VLOOKUP(D5,DB!A:I,9,0),"")</f>
        <v>Latis</v>
      </c>
    </row>
    <row r="6" spans="1:16" ht="15" customHeight="1">
      <c r="A6" s="120"/>
      <c r="B6" s="120" t="str">
        <f>IFERROR(VLOOKUP(D6,DB!A:K,11,0),"")</f>
        <v/>
      </c>
      <c r="C6" s="121"/>
      <c r="D6" s="122"/>
      <c r="E6" s="99"/>
      <c r="F6" s="124"/>
      <c r="G6" s="125">
        <f ca="1">IFERROR(NOW()-F6,"")</f>
        <v>45954.288007175928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45954.288007175928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45954.288007175928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45954.288007175928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45954.288007175928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45954.288007175928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45954.288007175928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45954.288007175928</v>
      </c>
      <c r="H13" s="124"/>
      <c r="I13" s="120" t="str">
        <f>IFERROR(VLOOKUP(D13,DB!A:F,6,0),"")</f>
        <v/>
      </c>
      <c r="J13" s="120" t="str">
        <f>IFERROR(VLOOKUP(D13,DB!A:G,7,0),"")</f>
        <v/>
      </c>
      <c r="K13" s="126"/>
      <c r="L13" s="122" t="str">
        <f>IFERROR(VLOOKUP(D13,DB!A:I,9,0),"")</f>
        <v/>
      </c>
    </row>
    <row r="14" spans="1:16" ht="15" customHeight="1">
      <c r="A14" s="120"/>
      <c r="B14" s="120" t="str">
        <f>IFERROR(VLOOKUP(D15,DB!A:K,11,0),"")</f>
        <v/>
      </c>
      <c r="C14" s="121"/>
      <c r="D14" s="122"/>
      <c r="E14" s="123"/>
      <c r="F14" s="124"/>
      <c r="G14" s="125">
        <f ca="1">IFERROR(NOW()-F14,"")</f>
        <v>45954.288007175928</v>
      </c>
      <c r="H14" s="124"/>
      <c r="I14" s="120" t="str">
        <f>IFERROR(VLOOKUP(D15,DB!A:F,6,0),"")</f>
        <v/>
      </c>
      <c r="J14" s="120" t="str">
        <f>IFERROR(VLOOKUP(D15,DB!A:G,7,0),"")</f>
        <v/>
      </c>
      <c r="K14" s="126"/>
      <c r="L14" s="122" t="str">
        <f>IFERROR(VLOOKUP(D15,DB!A:I,9,0),"")</f>
        <v/>
      </c>
    </row>
    <row r="15" spans="1:16" ht="15" customHeight="1">
      <c r="A15" s="120"/>
      <c r="B15" s="120" t="str">
        <f>IFERROR(VLOOKUP(#REF!,DB!A:K,11,0),"")</f>
        <v/>
      </c>
      <c r="C15" s="121"/>
      <c r="D15" s="122"/>
      <c r="E15" s="123"/>
      <c r="F15" s="124"/>
      <c r="G15" s="125">
        <f ca="1">IFERROR(NOW()-F15,"")</f>
        <v>45954.288007175928</v>
      </c>
      <c r="H15" s="124"/>
      <c r="I15" s="120" t="str">
        <f>IFERROR(VLOOKUP(#REF!,DB!A:F,6,0),"")</f>
        <v/>
      </c>
      <c r="J15" s="120" t="str">
        <f>IFERROR(VLOOKUP(#REF!,DB!A:G,7,0),"")</f>
        <v/>
      </c>
      <c r="K15" s="126"/>
      <c r="L15" s="122" t="str">
        <f>IFERROR(VLOOKUP(#REF!,DB!A:I,9,0),"")</f>
        <v/>
      </c>
    </row>
    <row r="16" spans="1:16" ht="15" customHeight="1">
      <c r="A16" s="120"/>
      <c r="B16" s="120" t="str">
        <f>IFERROR(VLOOKUP(D16,DB!A:K,11,0),"")</f>
        <v/>
      </c>
      <c r="C16" s="121"/>
      <c r="D16" s="122"/>
      <c r="E16" s="123"/>
      <c r="F16" s="124"/>
      <c r="G16" s="125">
        <f ca="1">IFERROR(NOW()-F16,"")</f>
        <v>45954.288007175928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45954.288007175928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45954.288007175928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45954.288007175928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45954.288007175928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45954.288007175928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45954.288007175928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45954.288007175928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45954.288007175928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45954.288007175928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45954.288007175928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45954.288007175928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45954.288007175928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45954.288007175928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45954.288007175928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45954.288007175928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45954.288007175928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45954.288007175928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45954.288007175928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45954.288007175928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45954.288007175928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45954.288007175928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45954.288007175928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45954.288007175928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45954.288007175928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45954.288007175928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45954.288007175928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45954.288007175928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45954.288007175928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45954.288007175928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45954.288007175928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45954.288007175928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45954.288007175928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45954.288007175928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45954.288007175928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45954.288007175928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45954.288007175928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45954.288007175928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45954.288007175928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45954.288007175928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45954.288007175928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45954.288007175928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45954.288007175928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45954.288007175928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45954.288007175928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45954.288007175928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45954.288007175928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45954.288007175928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45954.288007175928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45954.288007175928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45954.288007175928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45954.288007175928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45954.288007175928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45954.288007175928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45954.288007175928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45954.288007175928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45954.288007175928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45954.288007175928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45954.288007175928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45954.288007175928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45954.288007175928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45954.288007175928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45954.288007175928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45954.288007175928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45954.288007175928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45954.288007175928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45954.288007175928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45954.288007175928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45954.288007175928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45954.288007175928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45954.288007175928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45954.288007175928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45954.288007175928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45954.288007175928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45954.288007175928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45954.288007175928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45954.288007175928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45954.288007175928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45954.288007175928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45954.288007175928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45954.288007175928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45954.288007175928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45954.288007175928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45954.288007175928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45954.288007175928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45954.288007175928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45954.288007175928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45954.288007175928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45954.288007175928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45954.288007175928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45954.288007175928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45954.288007175928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45954.288007175928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45954.288007175928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45954.288007175928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45954.288007175928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45954.288007175928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45954.288007175928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45954.288007175928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45954.288007175928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45954.288007175928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45954.288007175928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45954.288007175928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45954.288007175928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45954.288007175928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45954.288007175928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45954.288007175928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45954.288007175928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45954.288007175928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45954.288007175928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45954.288007175928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45954.288007175928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45954.288007175928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45954.288007175928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45954.288007175928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45954.288007175928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45954.288007175928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45954.288007175928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45954.288007175928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45954.288007175928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45954.288007175928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45954.288007175928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45954.288007175928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45954.288007175928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45954.288007175928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45954.288007175928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45954.288007175928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45954.288007175928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45954.288007175928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45954.288007175928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45954.288007175928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45954.288007175928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45954.288007175928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45954.288007175928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45954.288007175928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45954.288007175928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45954.288007175928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45954.288007175928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45954.288007175928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45954.288007175928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45954.288007175928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45954.288007175928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45954.288007175928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45954.288007175928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45954.288007175928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45954.288007175928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45954.288007175928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45954.288007175928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45954.288007175928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45954.288007175928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45954.288007175928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45954.288007175928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45954.288007175928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45954.288007175928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45954.288007175928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45954.288007175928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45954.288007175928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45954.288007175928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45954.288007175928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45954.288007175928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45954.288007175928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45954.288007175928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45954.288007175928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45954.288007175928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45954.288007175928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45954.288007175928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45954.288007175928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45954.288007175928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45954.288007175928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45954.288007175928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45954.288007175928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45954.288007175928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45954.288007175928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45954.288007175928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45954.288007175928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45954.288007175928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45954.288007175928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45954.288007175928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45954.288007175928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45954.288007175928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45954.288007175928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45954.288007175928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45954.288007175928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45954.288007175928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45954.288007175928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45954.288007175928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45954.288007175928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45954.288007175928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45954.288007175928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45954.288007175928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45954.288007175928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45954.288007175928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45954.288007175928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45954.288007175928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45954.288007175928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45954.288007175928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45954.288007175928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45954.288007175928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45954.288007175928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45954.288007175928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45954.288007175928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45954.288007175928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45954.288007175928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45954.288007175928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45954.288007175928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45954.288007175928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45954.288007175928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45954.288007175928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45954.288007175928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45954.288007175928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45954.288007175928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45954.288007175928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45954.288007175928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45954.288007175928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45954.288007175928</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45954.288007175928</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45954.288007175928</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45954.288007175928</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45954.288007175928</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45954.288007175928</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45954.288007175928</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45954.288007175928</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45954.288007175928</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45954.288007175928</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45954.288007175928</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45954.288007175928</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45954.288007175928</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45954.288007175928</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45954.288007175928</v>
      </c>
      <c r="H244" s="124"/>
      <c r="I244" s="120" t="str">
        <f>IFERROR(VLOOKUP(D244,DB!A:F,6,0),"")</f>
        <v/>
      </c>
      <c r="J244" s="120" t="str">
        <f>IFERROR(VLOOKUP(D244,DB!A:G,7,0),"")</f>
        <v/>
      </c>
      <c r="K244" s="126"/>
      <c r="L244" s="122" t="str">
        <f>IFERROR(VLOOKUP(D244,DB!A:I,9,0),"")</f>
        <v/>
      </c>
    </row>
    <row r="245" spans="1:12" ht="15" customHeight="1">
      <c r="A245" s="127"/>
      <c r="B245" s="127" t="str">
        <f>IFERROR(VLOOKUP(D245,DB!A:K,11,0),"")</f>
        <v/>
      </c>
      <c r="C245" s="128"/>
      <c r="D245" s="129"/>
      <c r="E245" s="130"/>
      <c r="F245" s="131"/>
      <c r="G245" s="132">
        <f ca="1">IFERROR(NOW()-F245,"")</f>
        <v>45954.288007175928</v>
      </c>
      <c r="H245" s="131"/>
      <c r="I245" s="127" t="str">
        <f>IFERROR(VLOOKUP(D245,DB!A:F,6,0),"")</f>
        <v/>
      </c>
      <c r="J245" s="127" t="str">
        <f>IFERROR(VLOOKUP(D245,DB!A:G,7,0),"")</f>
        <v/>
      </c>
      <c r="K245" s="133"/>
      <c r="L245" s="129" t="str">
        <f>IFERROR(VLOOKUP(D245,DB!A:I,9,0),"")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2"/>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62.455946990739903</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28.099129861111578</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5.62689606481581</v>
      </c>
      <c r="H4" s="154">
        <v>45948.661111111112</v>
      </c>
      <c r="I4" s="153" t="str">
        <f>IFERROR(VLOOKUP(D4,DB!A:F,6,0),"")</f>
        <v>SCECO</v>
      </c>
      <c r="J4" s="153" t="str">
        <f>IFERROR(VLOOKUP(D4,DB!A:G,7,0),"")</f>
        <v>Dead</v>
      </c>
      <c r="K4" s="153" t="s">
        <v>39104</v>
      </c>
      <c r="L4" s="153" t="str">
        <f>IFERROR(VLOOKUP(D4,DB!A:I,9,0),"")</f>
        <v>Latis</v>
      </c>
    </row>
    <row r="5" spans="1:13" ht="15">
      <c r="A5" s="153" t="s">
        <v>39105</v>
      </c>
      <c r="B5" s="153" t="str">
        <f>IFERROR(VLOOKUP(D5,DB!A:K,11,0),"")</f>
        <v>R5</v>
      </c>
      <c r="C5" s="153">
        <v>5</v>
      </c>
      <c r="D5" s="153" t="s">
        <v>34675</v>
      </c>
      <c r="E5" s="153" t="s">
        <v>39079</v>
      </c>
      <c r="F5" s="154">
        <v>45954.274363425924</v>
      </c>
      <c r="G5" s="155">
        <f ca="1">IFERROR(NOW()-F5,"")</f>
        <v>1.3643750004121102E-2</v>
      </c>
      <c r="H5" s="154">
        <v>45954.267881944441</v>
      </c>
      <c r="I5" s="153" t="str">
        <f>IFERROR(VLOOKUP(D5,DB!A:F,6,0),"")</f>
        <v>SCECO</v>
      </c>
      <c r="J5" s="153" t="str">
        <f>IFERROR(VLOOKUP(D5,DB!A:G,7,0),"")</f>
        <v>Good</v>
      </c>
      <c r="K5" s="153" t="s">
        <v>39106</v>
      </c>
      <c r="L5" s="153" t="str">
        <f>IFERROR(VLOOKUP(D5,DB!A:I,9,0),"")</f>
        <v>Latis</v>
      </c>
    </row>
    <row r="6" spans="1:13" ht="15">
      <c r="A6" s="153"/>
      <c r="B6" s="153" t="str">
        <f>IFERROR(VLOOKUP(D6,DB!A:K,11,0),"")</f>
        <v/>
      </c>
      <c r="C6" s="153"/>
      <c r="D6" s="153"/>
      <c r="E6" s="153"/>
      <c r="F6" s="154"/>
      <c r="G6" s="155">
        <f ca="1">IFERROR(NOW()-F6,"")</f>
        <v>45954.288007175928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45954.288007175928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45954.288007175928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45954.288007175928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45954.288007175928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45954.288007175928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45954.288007175928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45954.288007175928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45954.288007175928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45954.288007175928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45954.288007175928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45954.288007175928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45954.288007175928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45954.288007175928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45954.288007175928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45954.288007175928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45954.288007175928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45954.288007175928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45954.288007175928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45954.288007175928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45954.288007175928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45954.288007175928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45954.288007175928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45954.288007175928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45954.288007175928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45954.288007175928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45954.288007175928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45954.288007175928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45954.288007175928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45954.288007175928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45954.288007175928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45954.288007175928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45954.288007175928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45954.288007175928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45954.288007175928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45954.288007175928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45954.288007175928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45954.288007175928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45954.288007175928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45954.288007175928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45954.288007175928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45954.288007175928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45954.288007175928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45954.288007175928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45954.288007175928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45954.288007175928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45954.288007175928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45954.288007175928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45954.288007175928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45954.288007175928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45954.288007175928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45954.288007175928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45954.288007175928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45954.288007175928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45954.288007175928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45954.288007175928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45954.288007175928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45954.288007175928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45954.288007175928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45954.288007175928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45954.288007175928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45954.288007175928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45954.288007175928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45954.288007175928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45954.288007175928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45954.288007175928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45954.288007175928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45954.288007175928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45954.288007175928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45954.288007175928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45954.288007175928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45954.288007175928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45954.288007175928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45954.288007175928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45954.288007175928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45954.288007175928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45954.288007175928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45954.288007175928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45954.288007175928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45954.288007175928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45954.288007175928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45954.288007175928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45954.288007175928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45954.288007175928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45954.288007175928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45954.288007175928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45954.288007175928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45954.288007175928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45954.288007175928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45954.288007175928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45954.288007175928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45954.288007175928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45954.288007175928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45954.288007175928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45954.288007175928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45954.288007175928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45954.288007175928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45954.288007175928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45954.288007175928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45954.288007175928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45954.288007175928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45954.288007175928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45954.288007175928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45954.288007175928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45954.288007175928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45954.288007175928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45954.288007175928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45954.288007175928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45954.288007175928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45954.288007175928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45954.288007175928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45954.288007175928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45954.288007175928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45954.288007175928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45954.288007175928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45954.288007175928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45954.288007175928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45954.288007175928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45954.288007175928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45954.288007175928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45954.288007175928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45954.288007175928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45954.288007175928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45954.288007175928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45954.288007175928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45954.288007175928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45954.288007175928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45954.288007175928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45954.288007175928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45954.288007175928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45954.288007175928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45954.288007175928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45954.288007175928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45954.288007175928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45954.288007175928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45954.288007175928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45954.288007175928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45954.288007175928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45954.288007175928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45954.288007175928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45954.288007175928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45954.288007175928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45954.288007175928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45954.288007175928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45954.288007175928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45954.288007175928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45954.288007175928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45954.288007175928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45954.288007175928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45954.288007175928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45954.288007175928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45954.288007175928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45954.288007175928</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45954.288007175928</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45954.288007175928</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45954.288007175928</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45954.288007175928</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45954.288007175928</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45954.288007175928</v>
      </c>
      <c r="H164" s="154"/>
      <c r="I164" s="153" t="str">
        <f>IFERROR(VLOOKUP(D164,DB!A:F,6,0),"")</f>
        <v/>
      </c>
      <c r="J164" s="153" t="str">
        <f>IFERROR(VLOOKUP(D164,DB!A:G,7,0),"")</f>
        <v/>
      </c>
      <c r="K164" s="153"/>
      <c r="L164" s="153" t="str">
        <f>IFERROR(VLOOKUP(D164,DB!A:I,9,0),"")</f>
        <v/>
      </c>
    </row>
    <row r="165" spans="1:12" ht="15">
      <c r="A165" s="159"/>
      <c r="B165" s="159" t="str">
        <f>IFERROR(VLOOKUP(D165,DB!A:K,11,0),"")</f>
        <v/>
      </c>
      <c r="C165" s="159"/>
      <c r="D165" s="159"/>
      <c r="E165" s="159"/>
      <c r="F165" s="160"/>
      <c r="G165" s="161">
        <f ca="1">IFERROR(NOW()-F165,"")</f>
        <v>45954.288007175928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45954.288007175928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45954.288007175928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45954.288007175928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45954.288007175928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45954.288007175928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45954.288007175928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45954.288007175928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45954.288007175928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45954.288007175928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45954.288007175928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45954.288007175928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45954.288007175928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45954.288007175928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45954.288007175928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45954.288007175928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45954.288007175928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45954.288007175928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45954.288007175928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45954.288007175928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45954.288007175928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45954.288007175928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45954.288007175928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45954.288007175928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45954.288007175928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45954.288007175928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45954.288007175928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45954.288007175928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45954.288007175928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45954.288007175928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45954.288007175928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45954.288007175928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45954.288007175928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45954.288007175928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45954.288007175928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45954.288007175928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45954.288007175928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45954.288007175928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45954.288007175928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45954.288007175928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45954.288007175928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45954.288007175928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45954.288007175928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45954.288007175928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45954.288007175928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45954.288007175928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45954.288007175928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45954.288007175928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45954.288007175928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45954.288007175928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45954.288007175928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45954.288007175928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45954.288007175928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45954.288007175928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45954.288007175928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45954.288007175928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45954.288007175928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45954.288007175928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45954.288007175928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45954.288007175928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45954.288007175928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45954.288007175928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45954.288007175928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45954.288007175928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45954.288007175928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45954.288007175928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45954.288007175928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45954.288007175928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45954.288007175928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45954.288007175928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45954.288007175928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45954.288007175928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45954.288007175928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45954.288007175928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45954.288007175928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45954.288007175928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45954.288007175928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45954.288007175928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45954.288007175928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45954.288007175928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45954.288007175928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45954.288007175928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45954.288007175928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45954.288007175928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45954.288007175928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45954.288007175928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45954.288007175928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45954.288007175928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45954.288007175928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45954.288007175928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45954.288007175928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45954.288007175928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45954.288007175928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45954.288007175928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45954.288007175928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45954.288007175928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45954.288007175928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45954.288007175928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45954.288007175928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45954.288007175928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45954.288007175928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45954.288007175928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45954.288007175928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45954.288007175928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45954.288007175928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45954.288007175928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45954.288007175928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45954.288007175928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45954.288007175928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45954.288007175928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45954.288007175928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45954.288007175928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45954.288007175928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45954.288007175928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45954.288007175928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45954.288007175928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45954.288007175928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45954.288007175928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45954.288007175928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45954.288007175928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45954.288007175928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45954.288007175928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45954.288007175928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45954.288007175928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45954.288007175928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45954.288007175928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45954.288007175928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45954.288007175928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45954.288007175928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45954.288007175928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45954.288007175928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45954.288007175928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45954.288007175928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45954.288007175928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45954.288007175928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45954.288007175928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45954.288007175928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45954.288007175928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45954.288007175928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45954.288007175928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45954.288007175928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45954.288007175928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45954.288007175928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45954.288007175928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45954.288007175928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45954.288007175928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45954.288007175928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45954.288007175928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45954.288007175928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45954.288007175928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45954.288007175928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45954.288007175928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45954.288007175928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45954.288007175928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45954.288007175928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45954.288007175928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45954.288007175928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45954.288007175928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45954.288007175928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45954.288007175928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45954.288007175928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45954.288007175928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45954.288007175928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45954.288007175928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45954.288007175928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45954.288007175928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45954.288007175928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45954.288007175928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45954.288007175928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45954.288007175928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45954.288007175928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45954.288007175928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45954.288007175928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45954.288007175928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45954.288007175928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45954.288007175928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45954.288007175928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45954.288007175928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45954.288007175928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45954.288007175928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45954.288007175928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45954.288007175928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45954.288007175928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45954.288007175928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45954.288007175928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45954.288007175928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45954.288007175928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45954.288007175928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45954.288007175928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45954.288007175928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45954.288007175928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45954.288007175928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45954.288007175928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45954.288007175928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45954.288007175928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45954.288007175928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45954.288007175928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45954.288007175928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45954.288007175928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45954.288007175928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45954.288007175928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45954.288007175928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45954.288007175928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45954.288007175928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45954.288007175928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45954.288007175928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45954.288007175928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45954.288007175928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45954.288007175928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45954.288007175928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45954.288007175928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45954.288007175928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45954.288007175928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45954.288007175928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45954.288007175928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45954.288007175928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45954.288007175928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45954.288007175928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45954.288007175928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45954.288007175928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45954.288007175928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45954.288007175928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45954.288007175928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45954.288007175928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45954.288007175928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45954.288007175928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45954.288007175928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45954.288007175928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45954.288007175928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45954.288007175928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45954.288007175928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45954.288007175928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45954.288007175928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45954.288007175928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45954.288007175928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45954.288007175928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45954.288007175928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45954.288007175928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45954.288007175928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45954.288007175928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45954.288007175928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45954.288007175928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45954.288007175928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45954.288007175928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45954.288007175928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45954.288007175928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45954.288007175928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45954.288007175928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45954.288007175928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45954.288007175928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45954.288007175928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45954.288007175928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45954.288007175928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45954.288007175928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45954.288007175928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45954.288007175928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45954.288007175928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45954.288007175928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45954.288007175928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45954.288007175928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45954.288007175928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45954.288007175928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45954.288007175928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45954.288007175928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45954.288007175928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45954.288007175928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45954.288007175928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45954.288007175928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45954.288007175928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45954.288007175928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45954.288007175928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45954.288007175928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45954.288007175928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45954.288007175928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45954.288007175928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45954.288007175928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45954.288007175928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45954.288007175928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45954.288007175928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45954.288007175928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45954.288007175928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45954.288007175928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45954.288007175928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45954.288007175928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45954.288007175928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45954.288007175928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45954.288007175928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45954.288007175928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45954.288007175928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45954.288007175928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45954.288007175928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45954.288007175928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45954.288007175928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45954.288007175928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45954.288007175928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45954.288007175928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45954.288007175928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45954.288007175928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45954.288007175928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45954.288007175928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45954.288007175928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45954.288007175928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45954.288007175928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45954.288007175928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45954.288007175928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45954.288007175928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45954.288007175928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45954.288007175928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45954.288007175928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45954.288007175928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45954.288007175928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45954.288007175928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45954.288007175928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45954.288007175928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45954.288007175928</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45954.288007175928</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45954.288007175928</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45954.288007175928</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45954.288007175928</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45954.288007175928</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45954.288007175928</v>
      </c>
      <c r="H485" s="160"/>
      <c r="I485" s="159" t="str">
        <f>IFERROR(VLOOKUP(D485,DB!A:F,6,0),"")</f>
        <v/>
      </c>
      <c r="J485" s="159" t="str">
        <f>IFERROR(VLOOKUP(D485,DB!A:G,7,0),"")</f>
        <v/>
      </c>
      <c r="K485" s="159"/>
      <c r="L485" s="159" t="str">
        <f>IFERROR(VLOOKUP(D485,DB!A:I,9,0),"")</f>
        <v/>
      </c>
    </row>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5" ht="15"/>
    <row r="596" ht="15"/>
    <row r="598" ht="15"/>
    <row r="599" ht="15"/>
    <row r="600" ht="15"/>
    <row r="601" ht="15"/>
    <row r="603" ht="15"/>
    <row r="604" ht="15"/>
    <row r="611" ht="15"/>
    <row r="612" ht="15"/>
    <row r="613" ht="15"/>
    <row r="614" ht="15"/>
    <row r="615" ht="15"/>
    <row r="616" ht="15"/>
    <row r="619" ht="15"/>
    <row r="620" ht="15"/>
    <row r="621" ht="15"/>
    <row r="622" ht="15"/>
    <row r="623" ht="15"/>
    <row r="624" ht="15"/>
    <row r="625" ht="15"/>
    <row r="626" ht="15"/>
    <row r="627" ht="15"/>
    <row r="628" ht="15"/>
    <row r="629" ht="15"/>
    <row r="630"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6" ht="15"/>
    <row r="687" ht="15"/>
    <row r="724" ht="15"/>
    <row r="725" ht="15"/>
    <row r="726" ht="15"/>
    <row r="727" ht="15"/>
    <row r="728" ht="15"/>
    <row r="729" ht="15"/>
    <row r="730" ht="15"/>
    <row r="731" ht="15"/>
    <row r="732" ht="15"/>
    <row r="733"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816" ht="15"/>
    <row r="818" ht="15"/>
    <row r="819"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2" ht="15"/>
    <row r="853" ht="15"/>
    <row r="1023" ht="15"/>
    <row r="1024" ht="15"/>
    <row r="1025" ht="15"/>
    <row r="1026" ht="15"/>
    <row r="1027" ht="15"/>
    <row r="1028" ht="15"/>
    <row r="1034" ht="15"/>
    <row r="1035" ht="15"/>
    <row r="1036" ht="15"/>
    <row r="1037"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1" ht="15"/>
    <row r="1092" ht="15"/>
    <row r="1098" ht="15"/>
    <row r="1099" ht="15"/>
    <row r="1101" ht="15"/>
    <row r="1102" ht="15"/>
    <row r="1103" ht="15"/>
    <row r="1104" ht="15"/>
    <row r="1105" ht="15"/>
    <row r="1106" ht="15"/>
    <row r="1107" ht="15"/>
    <row r="1109" ht="15"/>
    <row r="1110" ht="15"/>
    <row r="1111"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6" ht="15"/>
    <row r="1209" ht="15"/>
    <row r="1210" ht="15"/>
    <row r="1211" ht="15"/>
    <row r="1212" ht="15"/>
    <row r="1213" ht="15"/>
    <row r="1214" ht="15"/>
    <row r="1215" ht="15"/>
    <row r="1217" ht="15"/>
    <row r="1218" ht="15"/>
    <row r="1219" ht="15"/>
    <row r="1220" ht="15"/>
    <row r="1221" ht="15"/>
    <row r="1222" ht="15"/>
    <row r="1223" ht="15"/>
    <row r="1224" ht="15"/>
    <row r="1225" ht="15"/>
    <row r="1226" ht="15"/>
    <row r="1227" ht="15"/>
    <row r="1229" ht="15"/>
    <row r="1230" ht="15"/>
    <row r="1231" ht="15"/>
    <row r="1232" ht="15"/>
    <row r="1233" ht="15"/>
    <row r="1234" ht="15"/>
    <row r="1235" ht="15"/>
    <row r="1236" ht="15"/>
    <row r="1237" ht="15"/>
    <row r="1238" ht="15"/>
    <row r="1246" ht="15"/>
    <row r="1247" ht="15"/>
    <row r="1250" ht="15"/>
    <row r="1251" ht="15"/>
    <row r="1252" ht="15"/>
    <row r="1253" ht="15"/>
    <row r="1254" ht="15"/>
    <row r="1255" ht="15"/>
    <row r="1256" ht="15"/>
    <row r="1257" ht="15"/>
    <row r="1260" ht="15"/>
    <row r="1261" ht="15"/>
    <row r="1262" ht="15"/>
    <row r="1263" ht="15"/>
    <row r="1264" ht="15"/>
    <row r="1265" ht="15"/>
    <row r="1266" ht="15"/>
    <row r="1267" ht="15"/>
    <row r="1268" ht="15"/>
    <row r="1269" ht="15"/>
    <row r="1270" ht="15"/>
    <row r="1271" ht="15"/>
    <row r="1273" ht="15"/>
    <row r="1274" ht="15"/>
    <row r="1275" ht="15"/>
    <row r="1278" ht="15"/>
    <row r="1280" ht="15"/>
    <row r="1282" ht="15"/>
    <row r="1285" ht="15"/>
    <row r="1286" ht="15"/>
    <row r="1287" ht="15"/>
    <row r="1289" ht="15"/>
    <row r="1291" ht="15"/>
    <row r="1292" ht="15"/>
    <row r="1293" ht="15"/>
    <row r="1294" ht="15"/>
    <row r="1295" ht="15"/>
    <row r="1297" ht="15"/>
    <row r="1298" ht="15"/>
    <row r="1299" ht="15"/>
    <row r="1300" ht="15"/>
    <row r="1302" ht="15"/>
    <row r="1304" ht="15"/>
    <row r="1305" ht="15"/>
    <row r="1307" ht="15"/>
    <row r="1308" ht="15"/>
    <row r="1309" ht="15"/>
    <row r="1310" ht="15"/>
    <row r="1312" ht="15"/>
    <row r="1314" ht="15"/>
    <row r="1315" ht="15"/>
    <row r="1316" ht="15"/>
    <row r="1317" ht="15"/>
    <row r="1319" ht="15"/>
    <row r="1320" ht="15"/>
    <row r="1321" ht="15"/>
    <row r="1322" ht="15"/>
  </sheetData>
  <dataValidations count="2">
    <dataValidation allowBlank="1" showInputMessage="1" showErrorMessage="1" sqref="E1" xr:uid="{920C6338-E771-4DAE-8C89-92A9093EA4DE}"/>
    <dataValidation type="list" allowBlank="1" showInputMessage="1" showErrorMessage="1" sqref="E2:E48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45954.288007175928</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45954.288007175928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45954.288007175928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45954.288007175928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45954.288007175928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45954.288007175928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45954.288007175928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45954.288007175928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45954.288007175928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45954.288007175928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45954.288007175928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45954.288007175928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45954.288007175928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45954.288007175928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45954.288007175928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45954.288007175928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45954.288007175928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45954.288007175928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45954.288007175928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45954.288007175928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45954.288007175928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45954.288007175928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45954.288007175928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45954.288007175928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45954.288007175928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45954.288007175928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45954.288007175928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45954.288007175928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45954.288007175928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45954.288007175928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45954.288007175928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45954.288007175928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45954.288007175928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45954.288007175928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45954.288007175928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45954.288007175928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45954.288007175928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45954.288007175928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45954.288007175928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45954.288007175928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45954.288007175928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45954.288007175928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45954.288007175928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45954.288007175928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45954.288007175928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45954.288007175928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45954.288007175928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45954.288007175928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45954.288007175928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45954.288007175928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45954.288007175928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45954.288007175928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45954.288007175928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45954.288007175928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45954.288007175928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45954.288007175928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45954.288007175928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45954.288007175928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45954.288007175928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45954.288007175928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45954.288007175928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45954.288007175928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45954.288007175928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45954.288007175928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45954.288007175928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45954.288007175928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45954.288007175928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45954.288007175928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45954.288007175928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45954.288007175928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45954.288007175928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45954.288007175928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45954.288007175928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45954.288007175928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45954.288007175928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45954.288007175928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45954.288007175928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45954.288007175928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45954.288007175928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45954.288007175928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45954.288007175928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45954.288007175928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45954.288007175928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45954.288007175928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45954.288007175928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45954.288007175928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45954.288007175928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45954.288007175928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45954.288007175928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45954.288007175928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45954.288007175928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45954.288007175928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45954.288007175928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45954.288007175928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45954.288007175928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45954.288007175928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45954.288007175928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45954.288007175928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45954.288007175928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45954.288007175928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45954.288007175928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45954.288007175928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45954.288007175928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45954.288007175928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45954.288007175928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45954.288007175928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45954.288007175928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45954.288007175928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45954.288007175928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45954.288007175928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45954.288007175928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45954.288007175928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45954.288007175928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45954.288007175928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45954.288007175928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45954.288007175928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45954.288007175928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45954.288007175928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45954.288007175928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45954.288007175928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45954.288007175928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45954.288007175928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45954.288007175928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45954.288007175928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45954.288007175928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45954.288007175928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45954.288007175928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45954.288007175928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45954.288007175928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45954.288007175928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45954.288007175928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45954.288007175928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45954.288007175928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45954.288007175928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45954.288007175928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45954.288007175928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45954.288007175928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45954.288007175928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45954.288007175928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45954.288007175928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45954.288007175928</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45954.288007175928</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45954.288007175928</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45954.288007175928</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45954.288007175928</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45954.288007175928</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45954.288007175928</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2025-10-24T03:55:51Z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