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24" documentId="13_ncr:1_{F6CB121F-512D-4AA6-A0C1-0FB36C537598}" xr6:coauthVersionLast="47" xr6:coauthVersionMax="47" xr10:uidLastSave="{EADED5E3-6BA0-44B5-8D15-D9F274CF9C8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<sst xmlns="http://schemas.openxmlformats.org/spreadsheetml/2006/main" count="180314" uniqueCount="39136">
  <si>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</si>
  <si>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</si>
  <si>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</si>
  <si>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</si>
  <si>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</si>
  <si>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</si>
  <si>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</si>
  <si>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</si>
  <si>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</si>
  <si>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</si>
  <si>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</si>
  <si>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</si>
  <si>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</si>
  <si>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</si>
  <si>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</si>
  <si>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</si>
  <si>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</si>
  <si>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</si>
  <si>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</si>
  <si>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</si>
  <si>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</si>
  <si>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</si>
  <si>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</si>
  <si>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</si>
  <si>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</si>
  <si>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</si>
  <si>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</si>
  <si>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</si>
  <si>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</si>
  <si>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</si>
  <si>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</si>
  <si>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</si>
  <si>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</si>
  <si>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</si>
  <si>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</si>
  <si>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</si>
  <si>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</si>
  <si>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</si>
  <si>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</si>
  <si>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</si>
  <si>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</si>
  <si>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</si>
  <si>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</si>
  <si>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</si>
  <si>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</si>
  <si>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</si>
  <si>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</si>
  <si>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</si>
  <si>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</si>
  <si>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</si>
  <si>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</si>
  <si>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</si>
  <si>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</si>
  <si>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</si>
  <si>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</si>
  <si>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</si>
  <si>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</si>
  <si>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</si>
  <si>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</si>
  <si>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</si>
  <si>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</si>
  <si>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</si>
  <si>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</si>
  <si>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</si>
  <si>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</si>
  <si>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</si>
  <si>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</si>
  <si>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</si>
  <si>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</si>
  <si>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</si>
  <si>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</si>
  <si>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</si>
  <si>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</si>
  <si>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</si>
  <si>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</si>
  <si>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</si>
  <si>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</si>
  <si>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</si>
  <si>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</si>
  <si>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</si>
  <si>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</si>
  <si>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</si>
  <si>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</si>
  <si>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</si>
  <si>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</si>
  <si>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</si>
  <si>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</si>
  <si>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</si>
  <si>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</si>
  <si>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</si>
  <si>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</si>
  <si>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</si>
  <si>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</si>
  <si>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</si>
  <si>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</si>
  <si>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</si>
  <si>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</si>
  <si>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</si>
  <si>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</si>
  <si>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</si>
  <si>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</si>
  <si>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</si>
  <si>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</si>
  <si>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</si>
  <si>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</si>
  <si>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</si>
  <si>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</si>
  <si>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</si>
  <si>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</si>
  <si>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</si>
  <si>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</si>
  <si>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</si>
  <si>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</si>
  <si>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</si>
  <si>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</si>
  <si>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</si>
  <si>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</si>
  <si>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</si>
  <si>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</si>
  <si>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</si>
  <si>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</si>
  <si>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</si>
  <si>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</si>
  <si>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</si>
  <si>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</si>
  <si>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</si>
  <si>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</si>
  <si>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</si>
  <si>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</si>
  <si>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</si>
  <si>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</si>
  <si>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</si>
  <si>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</si>
  <si>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</si>
  <si>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</si>
  <si>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</si>
  <si>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</si>
  <si>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</si>
  <si>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</si>
  <si>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</si>
  <si>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</si>
  <si>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</si>
  <si>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</si>
  <si>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</si>
  <si>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</si>
  <si>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</si>
  <si>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</si>
  <si>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</si>
  <si>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</si>
  <si>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</si>
  <si>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</si>
  <si>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</si>
  <si>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</si>
  <si>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</si>
  <si>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</si>
  <si>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</si>
  <si>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</si>
  <si>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</si>
  <si>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</si>
  <si>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</si>
  <si>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</si>
  <si>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</si>
  <si>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</si>
  <si>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</si>
  <si>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</si>
  <si>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</si>
  <si>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</si>
  <si>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</si>
  <si>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</si>
  <si>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</si>
  <si>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</si>
  <si>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</si>
  <si>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</si>
  <si>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</si>
  <si>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</si>
  <si>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</si>
  <si>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</si>
  <si>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</si>
  <si>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</si>
  <si>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</si>
  <si>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</si>
  <si>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</si>
  <si>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</si>
  <si>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</si>
  <si>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</si>
  <si>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</si>
  <si>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</si>
  <si>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</si>
  <si>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</si>
  <si>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</si>
  <si>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</si>
  <si>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</si>
  <si>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</si>
  <si>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</si>
  <si>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</si>
  <si>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</si>
  <si>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</si>
  <si>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</si>
  <si>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</si>
  <si>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</si>
  <si>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</si>
  <si>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</si>
  <si>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</si>
  <si>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</si>
  <si>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</si>
  <si>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</si>
  <si>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</si>
  <si>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</si>
  <si>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</si>
  <si>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</si>
  <si>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</si>
  <si>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</si>
  <si>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</si>
  <si>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</si>
  <si>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</si>
  <si>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</si>
  <si>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</si>
  <si>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</si>
  <si>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</si>
  <si>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</si>
  <si>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</si>
  <si>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</si>
  <si>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</si>
  <si>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</si>
  <si>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</si>
  <si>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</si>
  <si>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</si>
  <si>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</si>
  <si>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</si>
  <si>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</si>
  <si>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</si>
  <si>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</si>
  <si>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</si>
  <si>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</si>
  <si>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</si>
  <si>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</si>
  <si>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</si>
  <si>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</si>
  <si>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</si>
  <si>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</si>
  <si>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</si>
  <si>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</si>
  <si>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</si>
  <si>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</si>
  <si>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</si>
  <si>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</si>
  <si>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</si>
  <si>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</si>
  <si>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</si>
  <si>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</si>
  <si>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</si>
  <si>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</si>
  <si>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</si>
  <si>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</si>
  <si>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</si>
  <si>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</si>
  <si>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</si>
  <si>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</si>
  <si>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</si>
  <si>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</si>
  <si>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</si>
  <si>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</si>
  <si>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</si>
  <si>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</si>
  <si>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</si>
  <si>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</si>
  <si>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</si>
  <si>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</si>
  <si>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</si>
  <si>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</si>
  <si>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</si>
  <si>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</si>
  <si>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</si>
  <si>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</si>
  <si>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</si>
  <si>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</si>
  <si>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</si>
  <si>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</si>
  <si>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</si>
  <si>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</si>
  <si>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</si>
  <si>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</si>
  <si>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</si>
  <si>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</si>
  <si>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</si>
  <si>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</si>
  <si>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</si>
  <si>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</si>
  <si>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</si>
  <si>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</si>
  <si>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</si>
  <si>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</si>
  <si>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</si>
  <si>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</si>
  <si>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</si>
  <si>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</si>
  <si>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</si>
  <si>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</si>
  <si>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</si>
  <si>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</si>
  <si>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</si>
  <si>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</si>
  <si>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</si>
  <si>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</si>
  <si>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</si>
  <si>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</si>
  <si>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</si>
  <si>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</si>
  <si>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</si>
  <si>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</si>
  <si>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</si>
  <si>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</si>
  <si>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</si>
  <si>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</si>
  <si>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</si>
  <si>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</si>
  <si>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</si>
  <si>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</si>
  <si>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</si>
  <si>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</si>
  <si>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</si>
  <si>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</si>
  <si>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</si>
  <si>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</si>
  <si>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</si>
  <si>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</si>
  <si>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</si>
  <si>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</si>
  <si>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</si>
  <si>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</si>
  <si>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</si>
  <si>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</si>
  <si>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</si>
  <si>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</si>
  <si>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</si>
  <si>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</si>
  <si>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</si>
  <si>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</si>
  <si>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</si>
  <si>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</si>
  <si>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</si>
  <si>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</si>
  <si>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</si>
  <si>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</si>
  <si>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</si>
  <si>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</si>
  <si>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</si>
  <si>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</si>
  <si>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</si>
  <si>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</si>
  <si>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</si>
  <si>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</si>
  <si>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</si>
  <si>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</si>
  <si>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</si>
  <si>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</si>
  <si>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</si>
  <si>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</si>
  <si>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</si>
  <si>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</si>
  <si>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</si>
  <si>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</si>
  <si>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</si>
  <si>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</si>
  <si>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</si>
  <si>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</si>
  <si>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</si>
  <si>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</si>
  <si>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</si>
  <si>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</si>
  <si>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</si>
  <si>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</si>
  <si>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</si>
  <si>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</si>
  <si>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</si>
  <si>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</si>
  <si>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</si>
  <si>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</si>
  <si>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</si>
  <si>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</si>
  <si>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</si>
  <si>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</si>
  <si>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</si>
  <si>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</si>
  <si>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</si>
  <si>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</si>
  <si>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</si>
  <si>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</si>
  <si>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</si>
  <si>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</si>
  <si>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</si>
  <si>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</si>
  <si>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</si>
  <si>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</si>
  <si>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</si>
  <si>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</si>
  <si>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</si>
  <si>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</si>
  <si>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</si>
  <si>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</si>
  <si>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</si>
  <si>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</si>
  <si>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</si>
  <si>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</si>
  <si>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</si>
  <si>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</si>
  <si>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</si>
  <si>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</si>
  <si>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</si>
  <si>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</si>
  <si>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</si>
  <si>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</si>
  <si>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</si>
  <si>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</si>
  <si>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</si>
  <si>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</si>
  <si>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</si>
  <si>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</si>
  <si>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</si>
  <si>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</si>
  <si>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</si>
  <si>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</si>
  <si>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</si>
  <si>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</si>
  <si>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</si>
  <si>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</si>
  <si>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</si>
  <si>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</si>
  <si>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</si>
  <si>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</si>
  <si>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</si>
  <si>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</si>
  <si>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</si>
  <si>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</si>
  <si>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</si>
  <si>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</si>
  <si>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</si>
  <si>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</si>
  <si>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</si>
  <si>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</si>
  <si>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</si>
  <si>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</si>
  <si>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</si>
  <si>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</si>
  <si>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</si>
  <si>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</si>
  <si>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</si>
  <si>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</si>
  <si>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</si>
  <si>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</si>
  <si>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</si>
  <si>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</si>
  <si>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</si>
  <si>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</si>
  <si>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</si>
  <si>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</si>
  <si>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</si>
  <si>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</si>
  <si>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</si>
  <si>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</si>
  <si>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</si>
  <si>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</si>
  <si>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</si>
  <si>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</si>
  <si>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</si>
  <si>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</si>
  <si>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</si>
  <si>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</si>
  <si>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</si>
  <si>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</si>
  <si>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</si>
  <si>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</si>
  <si>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</si>
  <si>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</si>
  <si>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</si>
  <si>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</si>
  <si>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</si>
  <si>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</si>
  <si>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</si>
  <si>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</si>
  <si>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</si>
  <si>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</si>
  <si>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</si>
  <si>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</si>
  <si>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</si>
  <si>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</si>
  <si>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</si>
  <si>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</si>
  <si>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</si>
  <si>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</si>
  <si>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</si>
  <si>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</si>
  <si>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</si>
  <si>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</si>
  <si>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</si>
  <si>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</si>
  <si>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</si>
  <si>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</si>
  <si>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</si>
  <si>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</si>
  <si>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</si>
  <si>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</si>
  <si>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</si>
  <si>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</si>
  <si>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</si>
  <si>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</si>
  <si>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</si>
  <si>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</si>
  <si>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</si>
  <si>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</si>
  <si>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</si>
  <si>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</si>
  <si>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</si>
  <si>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</si>
  <si>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</si>
  <si>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</si>
  <si>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</si>
  <si>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</si>
  <si>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</si>
  <si>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</si>
  <si>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</si>
  <si>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</si>
  <si>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</si>
  <si>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</si>
  <si>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</si>
  <si>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</si>
  <si>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</si>
  <si>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</si>
  <si>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</si>
  <si>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</si>
  <si>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</si>
  <si>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</si>
  <si>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</si>
  <si>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</si>
  <si>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</si>
  <si>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</si>
  <si>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</si>
  <si>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</si>
  <si>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</si>
  <si>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</si>
  <si>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</si>
  <si>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</si>
  <si>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</si>
  <si>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</si>
  <si>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</si>
  <si>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</si>
  <si>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</si>
  <si>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</si>
  <si>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</si>
  <si>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</si>
  <si>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</si>
  <si>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</si>
  <si>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</si>
  <si>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</si>
  <si>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</si>
  <si>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</si>
  <si>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</si>
  <si>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</si>
  <si>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</si>
  <si>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</si>
  <si>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</si>
  <si>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</si>
  <si>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</si>
  <si>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</si>
  <si>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</si>
  <si>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</si>
  <si>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</si>
  <si>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</si>
  <si>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</si>
  <si>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</si>
  <si>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</si>
  <si>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</si>
  <si>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</si>
  <si>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</si>
  <si>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</si>
  <si>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</si>
  <si>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</si>
  <si>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</si>
  <si>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</si>
  <si>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</si>
  <si>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</si>
  <si>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</si>
  <si>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</si>
  <si>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</si>
  <si>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</si>
  <si>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</si>
  <si>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</si>
  <si>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</si>
  <si>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</si>
  <si>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</si>
  <si>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</si>
  <si>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</si>
  <si>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</si>
  <si>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</si>
  <si>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</si>
  <si>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</si>
  <si>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</si>
  <si>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</si>
  <si>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</si>
  <si>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</si>
  <si>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</si>
  <si>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</si>
  <si>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</si>
  <si>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</si>
  <si>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</si>
  <si>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</si>
  <si>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</si>
  <si>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</si>
  <si>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</si>
  <si>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</si>
  <si>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</si>
  <si>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</si>
  <si>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</si>
  <si>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</si>
  <si>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</si>
  <si>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</si>
  <si>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</si>
  <si>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</si>
  <si>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</si>
  <si>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</si>
  <si>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</si>
  <si>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</si>
  <si>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</si>
  <si>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</si>
  <si>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</si>
  <si>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</si>
  <si>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</si>
  <si>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</si>
  <si>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</si>
  <si>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</si>
  <si>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</si>
  <si>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</si>
  <si>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</si>
  <si>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</si>
  <si>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</si>
  <si>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</si>
  <si>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</si>
  <si>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</si>
  <si>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</si>
  <si>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</si>
  <si>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</si>
  <si>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</si>
  <si>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</si>
  <si>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</si>
  <si>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</si>
  <si>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</si>
  <si>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</si>
  <si>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</si>
  <si>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</si>
  <si>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</si>
  <si>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</si>
  <si>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</si>
  <si>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</si>
  <si>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</si>
  <si>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</si>
  <si>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</si>
  <si>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</si>
  <si>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</si>
  <si>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</si>
  <si>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</si>
  <si>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</si>
  <si>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</si>
  <si>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</si>
  <si>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</si>
  <si>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</si>
  <si>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</si>
  <si>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</si>
  <si>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</si>
  <si>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</si>
  <si>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</si>
  <si>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</si>
  <si>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</si>
  <si>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</si>
  <si>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</si>
  <si>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</si>
  <si>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</si>
  <si>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</si>
  <si>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</si>
  <si>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</si>
  <si>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</si>
  <si>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</si>
  <si>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</si>
  <si>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</si>
  <si>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</si>
  <si>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</si>
  <si>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</si>
  <si>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</si>
  <si>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</si>
  <si>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</si>
  <si>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</si>
  <si>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</si>
  <si>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</si>
  <si>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</si>
  <si>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</si>
  <si>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</si>
  <si>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</si>
  <si>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</si>
  <si>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</si>
  <si>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</si>
  <si>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</si>
  <si>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</si>
  <si>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</si>
  <si>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</si>
  <si>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</si>
  <si>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</si>
  <si>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</si>
  <si>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</si>
  <si>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</si>
  <si>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</si>
  <si>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</si>
  <si>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</si>
  <si>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</si>
  <si>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</si>
  <si>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</si>
  <si>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</si>
  <si>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</si>
  <si>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</si>
  <si>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</si>
  <si>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</si>
  <si>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</si>
  <si>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</si>
  <si>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</si>
  <si>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</si>
  <si>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</si>
  <si>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</si>
  <si>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</si>
  <si>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</si>
  <si>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</si>
  <si>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</si>
  <si>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</si>
  <si>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</si>
  <si>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</si>
  <si>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</si>
  <si>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</si>
  <si>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</si>
  <si>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</si>
  <si>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</si>
  <si>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</si>
  <si>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</si>
  <si>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</si>
  <si>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</si>
  <si>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</si>
  <si>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</si>
  <si>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</si>
  <si>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</si>
  <si>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</si>
  <si>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</si>
  <si>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</si>
  <si>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</si>
  <si>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</si>
  <si>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</si>
  <si>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</si>
  <si>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</si>
  <si>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</si>
  <si>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</si>
  <si>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</si>
  <si>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</si>
  <si>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</si>
  <si>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</si>
  <si>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</si>
  <si>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</si>
  <si>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</si>
  <si>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</si>
  <si>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</si>
  <si>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</si>
  <si>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</si>
  <si>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</si>
  <si>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</si>
  <si>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</si>
  <si>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</si>
  <si>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</si>
  <si>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</si>
  <si>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</si>
  <si>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</si>
  <si>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</si>
  <si>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</si>
  <si>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</si>
  <si>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</si>
  <si>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</si>
  <si>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</si>
  <si>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</si>
  <si>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</si>
  <si>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</si>
  <si>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</si>
  <si>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</si>
  <si>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</si>
  <si>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</si>
  <si>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</si>
  <si>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</si>
  <si>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</si>
  <si>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</si>
  <si>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</si>
  <si>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</si>
  <si>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</si>
  <si>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</si>
  <si>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</si>
  <si>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</si>
  <si>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</si>
  <si>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</si>
  <si>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</si>
  <si>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</si>
  <si>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</si>
  <si>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</si>
  <si>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</si>
  <si>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</si>
  <si>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</si>
  <si>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</si>
  <si>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</si>
  <si>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</si>
  <si>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</si>
  <si>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</si>
  <si>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</si>
  <si>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</si>
  <si>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</si>
  <si>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</si>
  <si>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</si>
  <si>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</si>
  <si>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</si>
  <si>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</si>
  <si>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</si>
  <si>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</si>
  <si>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</si>
  <si>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</si>
  <si>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</si>
  <si>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</si>
  <si>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</si>
  <si>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</si>
  <si>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</si>
  <si>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</si>
  <si>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</si>
  <si>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</si>
  <si>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</si>
  <si>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</si>
  <si>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</si>
  <si>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</si>
  <si>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</si>
  <si>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</si>
  <si>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</si>
  <si>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</si>
  <si>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</si>
  <si>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</si>
  <si>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</si>
  <si>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</si>
  <si>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</si>
  <si>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</si>
  <si>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</si>
  <si>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</si>
  <si>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</si>
  <si>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</si>
  <si>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</si>
  <si>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</si>
  <si>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</si>
  <si>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</si>
  <si>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</si>
  <si>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</si>
  <si>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</si>
  <si>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</si>
  <si>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</si>
  <si>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</si>
  <si>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</si>
  <si>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</si>
  <si>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</si>
  <si>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</si>
  <si>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</si>
  <si>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</si>
  <si>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</si>
  <si>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</si>
  <si>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</si>
  <si>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</si>
  <si>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</si>
  <si>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</si>
  <si>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</si>
  <si>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</si>
  <si>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</si>
  <si>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</si>
  <si>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</si>
  <si>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</si>
  <si>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</si>
  <si>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</si>
  <si>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</si>
  <si>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</si>
  <si>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</si>
  <si>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</si>
  <si>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</si>
  <si>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</si>
  <si>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</si>
  <si>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</si>
  <si>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</si>
  <si>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</si>
  <si>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</si>
  <si>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</si>
  <si>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</si>
  <si>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</si>
  <si>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</si>
  <si>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</si>
  <si>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</si>
  <si>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</si>
  <si>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</si>
  <si>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</si>
  <si>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</si>
  <si>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</si>
  <si>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</si>
  <si>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</si>
  <si>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</si>
  <si>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</si>
  <si>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</si>
  <si>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</si>
  <si>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</si>
  <si>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</si>
  <si>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</si>
  <si>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</si>
  <si>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</si>
  <si>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</si>
  <si>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</si>
  <si>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</si>
  <si>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</si>
  <si>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</si>
  <si>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</si>
  <si>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</si>
  <si>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</si>
  <si>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</si>
  <si>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</si>
  <si>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</si>
  <si>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</si>
  <si>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</si>
  <si>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</si>
  <si>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</si>
  <si>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</si>
  <si>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</si>
  <si>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</si>
  <si>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</si>
  <si>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</si>
  <si>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</si>
  <si>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</si>
  <si>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</si>
  <si>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</si>
  <si>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</si>
  <si>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</si>
  <si>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</si>
  <si>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</si>
  <si>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</si>
  <si>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</si>
  <si>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</si>
  <si>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</si>
  <si>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</si>
  <si>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</si>
  <si>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</si>
  <si>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</si>
  <si>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</si>
  <si>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</si>
  <si>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</si>
  <si>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</si>
  <si>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</si>
  <si>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</si>
  <si>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</si>
  <si>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</si>
  <si>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</si>
  <si>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</si>
  <si>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</si>
  <si>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</si>
  <si>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</si>
  <si>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</si>
  <si>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</si>
  <si>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</si>
  <si>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</si>
  <si>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</si>
  <si>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</si>
  <si>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</si>
  <si>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</si>
  <si>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</si>
  <si>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</si>
  <si>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</si>
  <si>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</si>
  <si>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</si>
  <si>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</si>
  <si>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</si>
  <si>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</si>
  <si>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</si>
  <si>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</si>
  <si>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</si>
  <si>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</si>
  <si>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</si>
  <si>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</si>
  <si>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</si>
  <si>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</si>
  <si>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</si>
  <si>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</si>
  <si>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</si>
  <si>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</si>
  <si>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</si>
  <si>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</si>
  <si>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</si>
  <si>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</si>
  <si>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</si>
  <si>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</si>
  <si>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</si>
  <si>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</si>
  <si>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</si>
  <si>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</si>
  <si>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</si>
  <si>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</si>
  <si>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</si>
  <si>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</si>
  <si>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</si>
  <si>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</si>
  <si>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</si>
  <si>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</si>
  <si>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</si>
  <si>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</si>
  <si>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</si>
  <si>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</si>
  <si>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</si>
  <si>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</si>
  <si>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</si>
  <si>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</si>
  <si>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</si>
  <si>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</si>
  <si>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</si>
  <si>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</si>
  <si>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</si>
  <si>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</si>
  <si>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</si>
  <si>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</si>
  <si>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</si>
  <si>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</si>
  <si>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</si>
  <si>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</si>
  <si>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</si>
  <si>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</si>
  <si>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</si>
  <si>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</si>
  <si>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</si>
  <si>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</si>
  <si>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</si>
  <si>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</si>
  <si>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</si>
  <si>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</si>
  <si>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</si>
  <si>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</si>
  <si>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</si>
  <si>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</si>
  <si>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</si>
  <si>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</si>
  <si>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</si>
  <si>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</si>
  <si>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</si>
  <si>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</si>
  <si>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</si>
  <si>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</si>
  <si>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</si>
  <si>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</si>
  <si>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</si>
  <si>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</si>
  <si>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</si>
  <si>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</si>
  <si>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</si>
  <si>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</si>
  <si>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</si>
  <si>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</si>
  <si>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</si>
  <si>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</si>
  <si>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</si>
  <si>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</si>
  <si>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</si>
  <si>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</si>
  <si>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</si>
  <si>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</si>
  <si>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</si>
  <si>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</si>
  <si>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</si>
  <si>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</si>
  <si>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</si>
  <si>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</si>
  <si>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</si>
  <si>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</si>
  <si>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</si>
  <si>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</si>
  <si>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</si>
  <si>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</si>
  <si>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</si>
  <si>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</si>
  <si>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</si>
  <si>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</si>
  <si>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</si>
  <si>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</si>
  <si>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</si>
  <si>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</si>
  <si>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</si>
  <si>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</si>
  <si>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</si>
  <si>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</si>
  <si>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</si>
  <si>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</si>
  <si>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</si>
  <si>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</si>
  <si>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</si>
  <si>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</si>
  <si>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</si>
  <si>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</si>
  <si>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</si>
  <si>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</si>
  <si>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</si>
  <si>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</si>
  <si>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</si>
  <si>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</si>
  <si>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</si>
  <si>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</si>
  <si>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</si>
  <si>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</si>
  <si>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</si>
  <si>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</si>
  <si>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</si>
  <si>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</si>
  <si>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</si>
  <si>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</si>
  <si>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</si>
  <si>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</si>
  <si>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</si>
  <si>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</si>
  <si>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</si>
  <si>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</si>
  <si>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</si>
  <si>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</si>
  <si>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</si>
  <si>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</si>
  <si>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</si>
  <si>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</si>
  <si>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</si>
  <si>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</si>
  <si>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</si>
  <si>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</si>
  <si>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</si>
  <si>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</si>
  <si>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</si>
  <si>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</si>
  <si>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</si>
  <si>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</si>
  <si>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</si>
  <si>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</si>
  <si>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</si>
  <si>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</si>
  <si>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</si>
  <si>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</si>
  <si>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</si>
  <si>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</si>
  <si>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</si>
  <si>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</si>
  <si>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</si>
  <si>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</si>
  <si>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</si>
  <si>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</si>
  <si>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</si>
  <si>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</si>
  <si>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</si>
  <si>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</si>
  <si>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</si>
  <si>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</si>
  <si>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</si>
  <si>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</si>
  <si>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</si>
  <si>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</si>
  <si>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</si>
  <si>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</si>
  <si>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</si>
  <si>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</si>
  <si>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</si>
  <si>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</si>
  <si>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</si>
  <si>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</si>
  <si>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</si>
  <si>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</si>
  <si>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</si>
  <si>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</si>
  <si>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</si>
  <si>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</si>
  <si>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</si>
  <si>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</si>
  <si>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</si>
  <si>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</si>
  <si>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</si>
  <si>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</si>
  <si>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</si>
  <si>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</si>
  <si>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</si>
  <si>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</si>
  <si>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</si>
  <si>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</si>
  <si>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</si>
  <si>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</si>
  <si>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</si>
  <si>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</si>
  <si>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</si>
  <si>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</si>
  <si>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</si>
  <si>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</si>
  <si>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</si>
  <si>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</si>
  <si>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</si>
  <si>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</si>
  <si>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</si>
  <si>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</si>
  <si>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</si>
  <si>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</si>
  <si>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</si>
  <si>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</si>
  <si>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</si>
  <si>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</si>
  <si>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</si>
  <si>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</si>
  <si>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</si>
  <si>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</si>
  <si>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</si>
  <si>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</si>
  <si>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</si>
  <si>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</si>
  <si>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</si>
  <si>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</si>
  <si>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</si>
  <si>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</si>
  <si>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</si>
  <si>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</si>
  <si>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</si>
  <si>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</si>
  <si>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</si>
  <si>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</si>
  <si>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</si>
  <si>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</si>
  <si>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</si>
  <si>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</si>
  <si>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</si>
  <si>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</si>
  <si>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</si>
  <si>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</si>
  <si>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</si>
  <si>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</si>
  <si>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</si>
  <si>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</si>
  <si>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</si>
  <si>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</si>
  <si>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</si>
  <si>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</si>
  <si>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</si>
  <si>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</si>
  <si>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</si>
  <si>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</si>
  <si>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</si>
  <si>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</si>
  <si>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</si>
  <si>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</si>
  <si>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</si>
  <si>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</si>
  <si>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</si>
  <si>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</si>
  <si>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</si>
  <si>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</si>
  <si>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</si>
  <si>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</si>
  <si>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</si>
  <si>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</si>
  <si>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</si>
  <si>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</si>
  <si>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</si>
  <si>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</si>
  <si>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</si>
  <si>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</si>
  <si>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</si>
  <si>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</si>
  <si>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</si>
  <si>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</si>
  <si>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</si>
  <si>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</si>
  <si>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</si>
  <si>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</si>
  <si>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</si>
  <si>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</si>
  <si>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</si>
  <si>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</si>
  <si>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</si>
  <si>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</si>
  <si>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</si>
  <si>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</si>
  <si>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</si>
  <si>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</si>
  <si>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</si>
  <si>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</si>
  <si>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</si>
  <si>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</si>
  <si>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</si>
  <si>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</si>
  <si>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</si>
  <si>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</si>
  <si>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</si>
  <si>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</si>
  <si>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</si>
  <si>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</si>
  <si>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</si>
  <si>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</si>
  <si>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</si>
  <si>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</si>
  <si>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</si>
  <si>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</si>
  <si>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</si>
  <si>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</si>
  <si>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</si>
  <si>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</si>
  <si>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</si>
  <si>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</si>
  <si>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</si>
  <si>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</si>
  <si>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</si>
  <si>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</si>
  <si>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</si>
  <si>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</si>
  <si>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</si>
  <si>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</si>
  <si>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</si>
  <si>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</si>
  <si>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</si>
  <si>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</si>
  <si>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</si>
  <si>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</si>
  <si>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</si>
  <si>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</si>
  <si>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</si>
  <si>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</si>
  <si>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</si>
  <si>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</si>
  <si>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</si>
  <si>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</si>
  <si>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</si>
  <si>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</si>
  <si>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</si>
  <si>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</si>
  <si>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</si>
  <si>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</si>
  <si>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</si>
  <si>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</si>
  <si>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</si>
  <si>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</si>
  <si>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</si>
  <si>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</si>
  <si>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</si>
  <si>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</si>
  <si>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</si>
  <si>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</si>
  <si>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</si>
  <si>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</si>
  <si>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</si>
  <si>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</si>
  <si>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</si>
  <si>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</si>
  <si>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</si>
  <si>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</si>
  <si>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</si>
  <si>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</si>
  <si>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</si>
  <si>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</si>
  <si>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</si>
  <si>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</si>
  <si>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</si>
  <si>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</si>
  <si>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</si>
  <si>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</si>
  <si>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</si>
  <si>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</si>
  <si>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</si>
  <si>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</si>
  <si>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</si>
  <si>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</si>
  <si>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</si>
  <si>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</si>
  <si>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</si>
  <si>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</si>
  <si>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</si>
  <si>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</si>
  <si>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</si>
  <si>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</si>
  <si>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</si>
  <si>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</si>
  <si>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</si>
  <si>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</si>
  <si>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</si>
  <si>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</si>
  <si>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</si>
  <si>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</si>
  <si>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</si>
  <si>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</si>
  <si>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</si>
  <si>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</si>
  <si>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</si>
  <si>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</si>
  <si>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</si>
  <si>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</si>
  <si>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</si>
  <si>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</si>
  <si>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</si>
  <si>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</si>
  <si>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</si>
  <si>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</si>
  <si>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</si>
  <si>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</si>
  <si>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</si>
  <si>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</si>
  <si>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</si>
  <si>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</si>
  <si>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</si>
  <si>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</si>
  <si>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</si>
  <si>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</si>
  <si>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</si>
  <si>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</si>
  <si>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</si>
  <si>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</si>
  <si>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</si>
  <si>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</si>
  <si>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</si>
  <si>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</si>
  <si>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</si>
  <si>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</si>
  <si>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</si>
  <si>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</si>
  <si>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</si>
  <si>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</si>
  <si>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</si>
  <si>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</si>
  <si>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</si>
  <si>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</si>
  <si>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</si>
  <si>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</si>
  <si>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</si>
  <si>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</si>
  <si>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</si>
  <si>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</si>
  <si>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</si>
  <si>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</si>
  <si>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</si>
  <si>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</si>
  <si>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</si>
  <si>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</si>
  <si>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</si>
  <si>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</si>
  <si>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</si>
  <si>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</si>
  <si>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</si>
  <si>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</si>
  <si>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</si>
  <si>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</si>
  <si>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</si>
  <si>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</si>
  <si>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</si>
  <si>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</si>
  <si>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</si>
  <si>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</si>
  <si>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</si>
  <si>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</si>
  <si>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</si>
  <si>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</si>
  <si>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</si>
  <si>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</si>
  <si>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</si>
  <si>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</si>
  <si>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</si>
  <si>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</si>
  <si>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</si>
  <si>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</si>
  <si>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</si>
  <si>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</si>
  <si>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</si>
  <si>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</si>
  <si>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</si>
  <si>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</si>
  <si>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</si>
  <si>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</si>
  <si>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</si>
  <si>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</si>
  <si>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</si>
  <si>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</si>
  <si>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</si>
  <si>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</si>
  <si>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</si>
  <si>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</si>
  <si>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</si>
  <si>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</si>
  <si>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</si>
  <si>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</si>
  <si>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</si>
  <si>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</si>
  <si>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</si>
  <si>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</si>
  <si>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</si>
  <si>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</si>
  <si>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</si>
  <si>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</si>
  <si>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</si>
  <si>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</si>
  <si>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</si>
  <si>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</si>
  <si>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</si>
  <si>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</si>
  <si>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</si>
  <si>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</si>
  <si>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</si>
  <si>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</si>
  <si>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</si>
  <si>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</si>
  <si>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</si>
  <si>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</si>
  <si>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</si>
  <si>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</si>
  <si>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</si>
  <si>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</si>
  <si>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</si>
  <si>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</si>
  <si>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</si>
  <si>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</si>
  <si>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</si>
  <si>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</si>
  <si>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</si>
  <si>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</si>
  <si>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</si>
  <si>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</si>
  <si>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</si>
  <si>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</si>
  <si>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</si>
  <si>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</si>
  <si>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</si>
  <si>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</si>
  <si>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</si>
  <si>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</si>
  <si>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</si>
  <si>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</si>
  <si>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</si>
  <si>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</si>
  <si>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</si>
  <si>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</si>
  <si>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</si>
  <si>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</si>
  <si>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</si>
  <si>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</si>
  <si>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</si>
  <si>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</si>
  <si>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</si>
  <si>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</si>
  <si>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</si>
  <si>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</si>
  <si>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</si>
  <si>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</si>
  <si>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</si>
  <si>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</si>
  <si>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</si>
  <si>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</si>
  <si>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</si>
  <si>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</si>
  <si>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</si>
  <si>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</si>
  <si>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</si>
  <si>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</si>
  <si>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</si>
  <si>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</si>
  <si>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</si>
  <si>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</si>
  <si>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</si>
  <si>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</si>
  <si>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</si>
  <si>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</si>
  <si>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</si>
  <si>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</si>
  <si>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</si>
  <si>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</si>
  <si>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</si>
  <si>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</si>
  <si>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</si>
  <si>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</si>
  <si>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</si>
  <si>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</si>
  <si>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</si>
  <si>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</si>
  <si>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</si>
  <si>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</si>
  <si>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</si>
  <si>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</si>
  <si>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</si>
  <si>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</si>
  <si>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</si>
  <si>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</si>
  <si>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</si>
  <si>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</si>
  <si>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</si>
  <si>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</si>
  <si>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</si>
  <si>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</si>
  <si>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</si>
  <si>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</si>
  <si>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</si>
  <si>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</si>
  <si>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</si>
  <si>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</si>
  <si>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</si>
  <si>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</si>
  <si>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</si>
  <si>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</si>
  <si>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</si>
  <si>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</si>
  <si>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</si>
  <si>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</si>
  <si>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</si>
  <si>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</si>
  <si>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</si>
  <si>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</si>
  <si>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</si>
  <si>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</si>
  <si>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</si>
  <si>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</si>
  <si>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</si>
  <si>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</si>
  <si>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</si>
  <si>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</si>
  <si>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</si>
  <si>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</si>
  <si>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</si>
  <si>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</si>
  <si>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</si>
  <si>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</si>
  <si>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</si>
  <si>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</si>
  <si>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</si>
  <si>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</si>
  <si>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</si>
  <si>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</si>
  <si>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</si>
  <si>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</si>
  <si>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</si>
  <si>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</si>
  <si>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</si>
  <si>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</si>
  <si>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</si>
  <si>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</si>
  <si>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</si>
  <si>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</si>
  <si>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</si>
  <si>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</si>
  <si>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</si>
  <si>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</si>
  <si>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</si>
  <si>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</si>
  <si>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</si>
  <si>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</si>
  <si>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</si>
  <si>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</si>
  <si>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</si>
  <si>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</si>
  <si>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</si>
  <si>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</si>
  <si>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</si>
  <si>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</si>
  <si>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</si>
  <si>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</si>
  <si>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</si>
  <si>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</si>
  <si>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</si>
  <si>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</si>
  <si>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</si>
  <si>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</si>
  <si>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</si>
  <si>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</si>
  <si>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</si>
  <si>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</si>
  <si>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</si>
  <si>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</si>
  <si>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</si>
  <si>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</si>
  <si>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</si>
  <si>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</si>
  <si>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</si>
  <si>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</si>
  <si>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</si>
  <si>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</si>
  <si>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</si>
  <si>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</si>
  <si>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</si>
  <si>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</si>
  <si>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</si>
  <si>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</si>
  <si>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</si>
  <si>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</si>
  <si>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</si>
  <si>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</si>
  <si>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</si>
  <si>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</si>
  <si>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</si>
  <si>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</si>
  <si>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</si>
  <si>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</si>
  <si>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</si>
  <si>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</si>
  <si>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</si>
  <si>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</si>
  <si>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</si>
  <si>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</si>
  <si>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</si>
  <si>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</si>
  <si>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</si>
  <si>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</si>
  <si>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</si>
  <si>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</si>
  <si>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</si>
  <si>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</si>
  <si>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</si>
  <si>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</si>
  <si>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</si>
  <si>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</si>
  <si>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</si>
  <si>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</si>
  <si>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</si>
  <si>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</si>
  <si>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</si>
  <si>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</si>
  <si>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</si>
  <si>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</si>
  <si>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</si>
  <si>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</si>
  <si>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</si>
  <si>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</si>
  <si>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</si>
  <si>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</si>
  <si>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</si>
  <si>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</si>
  <si>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</si>
  <si>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</si>
  <si>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</si>
  <si>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</si>
  <si>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</si>
  <si>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</si>
  <si>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</si>
  <si>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</si>
  <si>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</si>
  <si>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</si>
  <si>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</si>
  <si>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</si>
  <si>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</si>
  <si>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</si>
  <si>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</si>
  <si>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</si>
  <si>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</si>
  <si>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</si>
  <si>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</si>
  <si>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</si>
  <si>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</si>
  <si>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</si>
  <si>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</si>
  <si>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</si>
  <si>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</si>
  <si>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</si>
  <si>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</si>
  <si>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</si>
  <si>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</si>
  <si>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</si>
  <si>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</si>
  <si>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</si>
  <si>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</si>
  <si>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</si>
  <si>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</si>
  <si>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</si>
  <si>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</si>
  <si>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</si>
  <si>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</si>
  <si>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</si>
  <si>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</si>
  <si>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</si>
  <si>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</si>
  <si>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</si>
  <si>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</si>
  <si>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</si>
  <si>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</si>
  <si>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</si>
  <si>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</si>
  <si>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</si>
  <si>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</si>
  <si>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</si>
  <si>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</si>
  <si>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</si>
  <si>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</si>
  <si>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</si>
  <si>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</si>
  <si>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</si>
  <si>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</si>
  <si>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</si>
  <si>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</si>
  <si>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</si>
  <si>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</si>
  <si>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</si>
  <si>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</si>
  <si>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</si>
  <si>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</si>
  <si>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</si>
  <si>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</si>
  <si>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</si>
  <si>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</si>
  <si>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</si>
  <si>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</si>
  <si>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</si>
  <si>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</si>
  <si>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</si>
  <si>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</si>
  <si>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</si>
  <si>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</si>
  <si>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</si>
  <si>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</si>
  <si>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</si>
  <si>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</si>
  <si>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</si>
  <si>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</si>
  <si>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</si>
  <si>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</si>
  <si>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</si>
  <si>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</si>
  <si>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</si>
  <si>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</si>
  <si>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</si>
  <si>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</si>
  <si>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</si>
  <si>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</si>
  <si>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</si>
  <si>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</si>
  <si>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</si>
  <si>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</si>
  <si>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</si>
  <si>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</si>
  <si>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</si>
  <si>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</si>
  <si>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</si>
  <si>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</si>
  <si>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</si>
  <si>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</si>
  <si>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</si>
  <si>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</si>
  <si>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</si>
  <si>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</si>
  <si>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</si>
  <si>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</si>
  <si>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</si>
  <si>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</si>
  <si>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</si>
  <si>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</si>
  <si>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</si>
  <si>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</si>
  <si>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</si>
  <si>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</si>
  <si>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</si>
  <si>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</si>
  <si>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</si>
  <si>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</si>
  <si>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</si>
  <si>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</si>
  <si>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</si>
  <si>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</si>
  <si>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</si>
  <si>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</si>
  <si>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</si>
  <si>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</si>
  <si>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</si>
  <si>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</si>
  <si>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</si>
  <si>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</si>
  <si>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</si>
  <si>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</si>
  <si>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</si>
  <si>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</si>
  <si>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</si>
  <si>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</si>
  <si>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</si>
  <si>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</si>
  <si>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</si>
  <si>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</si>
  <si>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</si>
  <si>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</si>
  <si>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</si>
  <si>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</si>
  <si>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</si>
  <si>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</si>
  <si>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</si>
  <si>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</si>
  <si>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</si>
  <si>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</si>
  <si>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</si>
  <si>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</si>
  <si>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</si>
  <si>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</si>
  <si>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</si>
  <si>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</si>
  <si>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</si>
  <si>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</si>
  <si>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</si>
  <si>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</si>
  <si>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</si>
  <si>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</si>
  <si>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</si>
  <si>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</si>
  <si>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</si>
  <si>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</si>
  <si>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</si>
  <si>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</si>
  <si>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</si>
  <si>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</si>
  <si>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</si>
  <si>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</si>
  <si>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</si>
  <si>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</si>
  <si>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</si>
  <si>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</si>
  <si>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</si>
  <si>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</si>
  <si>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</si>
  <si>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</si>
  <si>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</si>
  <si>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</si>
  <si>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</si>
  <si>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</si>
  <si>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</si>
  <si>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</si>
  <si>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</si>
  <si>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</si>
  <si>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</si>
  <si>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</si>
  <si>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</si>
  <si>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</si>
  <si>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</si>
  <si>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</si>
  <si>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</si>
  <si>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</si>
  <si>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</si>
  <si>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</si>
  <si>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</si>
  <si>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</si>
  <si>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</si>
  <si>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</si>
  <si>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</si>
  <si>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</si>
  <si>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</si>
  <si>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</si>
  <si>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</si>
  <si>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</si>
  <si>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</si>
  <si>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</si>
  <si>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</si>
  <si>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</si>
  <si>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</si>
  <si>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</si>
  <si>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</si>
  <si>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</si>
  <si>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</si>
  <si>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</si>
  <si>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</si>
  <si>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</si>
  <si>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</si>
  <si>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</si>
  <si>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</si>
  <si>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</si>
  <si>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</si>
  <si>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</si>
  <si>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</si>
  <si>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</si>
  <si>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</si>
  <si>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</si>
  <si>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</si>
  <si>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</si>
  <si>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</si>
  <si>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</si>
  <si>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</si>
  <si>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</si>
  <si>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</si>
  <si>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</si>
  <si>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</si>
  <si>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</si>
  <si>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</si>
  <si>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</si>
  <si>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</si>
  <si>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</si>
  <si>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</si>
  <si>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</si>
  <si>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</si>
  <si>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</si>
  <si>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</si>
  <si>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</si>
  <si>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</si>
  <si>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</si>
  <si>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</si>
  <si>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</si>
  <si>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</si>
  <si>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</si>
  <si>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</si>
  <si>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</si>
  <si>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</si>
  <si>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</si>
  <si>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</si>
  <si>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</si>
  <si>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</si>
  <si>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</si>
  <si>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</si>
  <si>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</si>
  <si>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</si>
  <si>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</si>
  <si>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</si>
  <si>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</si>
  <si>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</si>
  <si>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</si>
  <si>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</si>
  <si>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</si>
  <si>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</si>
  <si>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</si>
  <si>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</si>
  <si>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</si>
  <si>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</si>
  <si>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</si>
  <si>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</si>
  <si>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</si>
  <si>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</si>
  <si>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</si>
  <si>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</si>
  <si>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</si>
  <si>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</si>
  <si>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</si>
  <si>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</si>
  <si>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</si>
  <si>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</si>
  <si>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</si>
  <si>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</si>
  <si>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</si>
  <si>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</si>
  <si>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</si>
  <si>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</si>
  <si>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</si>
  <si>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</si>
  <si>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</si>
  <si>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</si>
  <si>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</si>
  <si>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</si>
  <si>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</si>
  <si>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</si>
  <si>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</si>
  <si>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</si>
  <si>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</si>
  <si>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</si>
  <si>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</si>
  <si>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</si>
  <si>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</si>
  <si>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</si>
  <si>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</si>
  <si>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</si>
  <si>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</si>
  <si>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</si>
  <si>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</si>
  <si>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</si>
  <si>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</si>
  <si>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</si>
  <si>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</si>
  <si>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</si>
  <si>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</si>
  <si>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</si>
  <si>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</si>
  <si>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</si>
  <si>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</si>
  <si>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</si>
  <si>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</si>
  <si>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</si>
  <si>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</si>
  <si>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</si>
  <si>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</si>
  <si>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</si>
  <si>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</si>
  <si>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</si>
  <si>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</si>
  <si>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</si>
  <si>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</si>
  <si>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</si>
  <si>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</si>
  <si>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</si>
  <si>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</si>
  <si>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</si>
  <si>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</si>
  <si>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</si>
  <si>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</si>
  <si>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</si>
  <si>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</si>
  <si>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</si>
  <si>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</si>
  <si>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</si>
  <si>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</si>
  <si>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</si>
  <si>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</si>
  <si>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</si>
  <si>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</si>
  <si>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</si>
  <si>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</si>
  <si>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</si>
  <si>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</si>
  <si>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</si>
  <si>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</si>
  <si>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</si>
  <si>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</si>
  <si>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</si>
  <si>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</si>
  <si>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</si>
  <si>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</si>
  <si>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</si>
  <si>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</si>
  <si>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</si>
  <si>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</si>
  <si>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</si>
  <si>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</si>
  <si>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</si>
  <si>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</si>
  <si>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</si>
  <si>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</si>
  <si>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</si>
  <si>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</si>
  <si>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</si>
  <si>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</si>
  <si>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</si>
  <si>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</si>
  <si>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</si>
  <si>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</si>
  <si>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</si>
  <si>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</si>
  <si>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</si>
  <si>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</si>
  <si>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</si>
  <si>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</si>
  <si>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</si>
  <si>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</si>
  <si>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</si>
  <si>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</si>
  <si>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</si>
  <si>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</si>
  <si>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</si>
  <si>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</si>
  <si>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</si>
  <si>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</si>
  <si>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</si>
  <si>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</si>
  <si>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</si>
  <si>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</si>
  <si>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</si>
  <si>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</si>
  <si>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</si>
  <si>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</si>
  <si>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</si>
  <si>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</si>
  <si>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</si>
  <si>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</si>
  <si>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</si>
  <si>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</si>
  <si>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</si>
  <si>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</si>
  <si>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</si>
  <si>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</si>
  <si>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</si>
  <si>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</si>
  <si>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</si>
  <si>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</si>
  <si>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</si>
  <si>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</si>
  <si>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</si>
  <si>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</si>
  <si>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</si>
  <si>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</si>
  <si>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</si>
  <si>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</si>
  <si>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</si>
  <si>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</si>
  <si>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</si>
  <si>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</si>
  <si>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</si>
  <si>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</si>
  <si>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</si>
  <si>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</si>
  <si>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</si>
  <si>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</si>
  <si>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</si>
  <si>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</si>
  <si>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</si>
  <si>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</si>
  <si>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</si>
  <si>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</si>
  <si>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</si>
  <si>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</si>
  <si>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</si>
  <si>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</si>
  <si>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</si>
  <si>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</si>
  <si>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</si>
  <si>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</si>
  <si>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</si>
  <si>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</si>
  <si>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</si>
  <si>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</si>
  <si>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</si>
  <si>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</si>
  <si>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</si>
  <si>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</si>
  <si>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</si>
  <si>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</si>
  <si>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</si>
  <si>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</si>
  <si>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</si>
  <si>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</si>
  <si>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</si>
  <si>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</si>
  <si>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</si>
  <si>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</si>
  <si>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</si>
  <si>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</si>
  <si>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</si>
  <si>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</si>
  <si>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</si>
  <si>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</si>
  <si>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</si>
  <si>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</si>
  <si>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</si>
  <si>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</si>
  <si>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</si>
  <si>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</si>
  <si>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</si>
  <si>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</si>
  <si>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</si>
  <si>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</si>
  <si>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</si>
  <si>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</si>
  <si>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</si>
  <si>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</si>
  <si>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</si>
  <si>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</si>
  <si>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</si>
  <si>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</si>
  <si>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</si>
  <si>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</si>
  <si>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</si>
  <si>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</si>
  <si>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</si>
  <si>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</si>
  <si>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</si>
  <si>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</si>
  <si>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</si>
  <si>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</si>
  <si>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</si>
  <si>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</si>
  <si>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</si>
  <si>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</si>
  <si>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</si>
  <si>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</si>
  <si>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</si>
  <si>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</si>
  <si>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</si>
  <si>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</si>
  <si>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</si>
  <si>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</si>
  <si>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</si>
  <si>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</si>
  <si>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</si>
  <si>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</si>
  <si>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</si>
  <si>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</si>
  <si>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</si>
  <si>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</si>
  <si>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</si>
  <si>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</si>
  <si>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</si>
  <si>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</si>
  <si>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</si>
  <si>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</si>
  <si>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</si>
  <si>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</si>
  <si>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</si>
  <si>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</si>
  <si>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</si>
  <si>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</si>
  <si>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</si>
  <si>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</si>
  <si>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</si>
  <si>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</si>
  <si>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</si>
  <si>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</si>
  <si>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</si>
  <si>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</si>
  <si>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</si>
  <si>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</si>
  <si>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</si>
  <si>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</si>
  <si>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</si>
  <si>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</si>
  <si>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</si>
  <si>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</si>
  <si>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</si>
  <si>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</si>
  <si>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</si>
  <si>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</si>
  <si>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</si>
  <si>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</si>
  <si>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</si>
  <si>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</si>
  <si>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</si>
  <si>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</si>
  <si>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</si>
  <si>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</si>
  <si>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</si>
  <si>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</si>
  <si>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</si>
  <si>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</si>
  <si>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</si>
  <si>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</si>
  <si>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</si>
  <si>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</si>
  <si>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</si>
  <si>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</si>
  <si>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</si>
  <si>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</si>
  <si>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</si>
  <si>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</si>
  <si>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</si>
  <si>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</si>
  <si>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</si>
  <si>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</si>
  <si>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</si>
  <si>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</si>
  <si>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</si>
  <si>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</si>
  <si>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</si>
  <si>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</si>
  <si>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</si>
  <si>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</si>
  <si>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</si>
  <si>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</si>
  <si>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</si>
  <si>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</si>
  <si>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</si>
  <si>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</si>
  <si>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</si>
  <si>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</si>
  <si>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</si>
  <si>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</si>
  <si>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</si>
  <si>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</si>
  <si>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</si>
  <si>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</si>
  <si>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</si>
  <si>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</si>
  <si>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</si>
  <si>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</si>
  <si>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</si>
  <si>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</si>
  <si>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</si>
  <si>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</si>
  <si>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</si>
  <si>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</si>
  <si>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</si>
  <si>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</si>
  <si>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</si>
  <si>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</si>
  <si>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</si>
  <si>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</si>
  <si>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</si>
  <si>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</si>
  <si>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</si>
  <si>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</si>
  <si>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</si>
  <si>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</si>
  <si>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</si>
  <si>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</si>
  <si>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</si>
  <si>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</si>
  <si>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</si>
  <si>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</si>
  <si>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</si>
  <si>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</si>
  <si>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</si>
  <si>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</si>
  <si>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</si>
  <si>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</si>
  <si>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</si>
  <si>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</si>
  <si>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</si>
  <si>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</si>
  <si>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</si>
  <si>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</si>
  <si>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</si>
  <si>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</si>
  <si>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</si>
  <si>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</si>
  <si>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</si>
  <si>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</si>
  <si>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</si>
  <si>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</si>
  <si>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</si>
  <si>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</si>
  <si>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</si>
  <si>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</si>
  <si>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</si>
  <si>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</si>
  <si>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</si>
  <si>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</si>
  <si>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</si>
  <si>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</si>
  <si>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</si>
  <si>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</si>
  <si>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</si>
  <si>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</si>
  <si>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</si>
  <si>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</si>
  <si>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</si>
  <si>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</si>
  <si>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</si>
  <si>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</si>
  <si>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</si>
  <si>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</si>
  <si>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</si>
  <si>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</si>
  <si>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</si>
  <si>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</si>
  <si>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</si>
  <si>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</si>
  <si>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</si>
  <si>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</si>
  <si>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</si>
  <si>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</si>
  <si>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</si>
  <si>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</si>
  <si>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</si>
  <si>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</si>
  <si>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</si>
  <si>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</si>
  <si>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</si>
  <si>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</si>
  <si>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</si>
  <si>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</si>
  <si>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</si>
  <si>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</si>
  <si>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</si>
  <si>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</si>
  <si>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</si>
  <si>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</si>
  <si>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</si>
  <si>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</si>
  <si>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</si>
  <si>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</si>
  <si>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</si>
  <si>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</si>
  <si>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</si>
  <si>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</si>
  <si>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</si>
  <si>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</si>
  <si>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</si>
  <si>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</si>
  <si>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</si>
  <si>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</si>
  <si>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</si>
  <si>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</si>
  <si>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</si>
  <si>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</si>
  <si>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</si>
  <si>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</si>
  <si>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</si>
  <si>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</si>
  <si>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</si>
  <si>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</si>
  <si>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</si>
  <si>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</si>
  <si>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</si>
  <si>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</si>
  <si>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</si>
  <si>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</si>
  <si>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</si>
  <si>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</si>
  <si>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</si>
  <si>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</si>
  <si>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</si>
  <si>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</si>
  <si>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</si>
  <si>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</si>
  <si>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</si>
  <si>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</si>
  <si>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</si>
  <si>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</si>
  <si>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</si>
  <si>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</si>
  <si>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</si>
  <si>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</si>
  <si>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</si>
  <si>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</si>
  <si>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</si>
  <si>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</si>
  <si>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</si>
  <si>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</si>
  <si>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</si>
  <si>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</si>
  <si>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</si>
  <si>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</si>
  <si>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</si>
  <si>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</si>
  <si>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</si>
  <si>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</si>
  <si>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</si>
  <si>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</si>
  <si>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</si>
  <si>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</si>
  <si>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</si>
  <si>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</si>
  <si>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</si>
  <si>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</si>
  <si>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</si>
  <si>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</si>
  <si>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</si>
  <si>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</si>
  <si>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</si>
  <si>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</si>
  <si>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</si>
  <si>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</si>
  <si>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</si>
  <si>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</si>
  <si>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</si>
  <si>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</si>
  <si>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</si>
  <si>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</si>
  <si>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</si>
  <si>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</si>
  <si>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</si>
  <si>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</si>
  <si>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</si>
  <si>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</si>
  <si>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</si>
  <si>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</si>
  <si>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</si>
  <si>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</si>
  <si>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</si>
  <si>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</si>
  <si>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</si>
  <si>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</si>
  <si>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</si>
  <si>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</si>
  <si>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</si>
  <si>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</si>
  <si>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</si>
  <si>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</si>
  <si>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</si>
  <si>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</si>
  <si>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</si>
  <si>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</si>
  <si>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</si>
  <si>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</si>
  <si>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</si>
  <si>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</si>
  <si>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</si>
  <si>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</si>
  <si>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</si>
  <si>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</si>
  <si>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</si>
  <si>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</si>
  <si>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</si>
  <si>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</si>
  <si>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</si>
  <si>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</si>
  <si>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</si>
  <si>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</si>
  <si>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</si>
  <si>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</si>
  <si>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</si>
  <si>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</si>
  <si>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</si>
  <si>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</si>
  <si>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</si>
  <si>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</si>
  <si>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</si>
  <si>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</si>
  <si>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</si>
  <si>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</si>
  <si>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</si>
  <si>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</si>
  <si>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</si>
  <si>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</si>
  <si>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</si>
  <si>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</si>
  <si>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</si>
  <si>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</si>
  <si>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</si>
  <si>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</si>
  <si>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</si>
  <si>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</si>
  <si>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</si>
  <si>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</si>
  <si>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</si>
  <si>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</si>
  <si>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</si>
  <si>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</si>
  <si>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</si>
  <si>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</si>
  <si>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</si>
  <si>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</si>
  <si>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</si>
  <si>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</si>
  <si>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</si>
  <si>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</si>
  <si>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</si>
  <si>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</si>
  <si>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</si>
  <si>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</si>
  <si>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</si>
  <si>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</si>
  <si>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</si>
  <si>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</si>
  <si>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</si>
  <si>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</si>
  <si>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</si>
  <si>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</si>
  <si>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</si>
  <si>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</si>
  <si>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</si>
  <si>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</si>
  <si>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</si>
  <si>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</si>
  <si>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</si>
  <si>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</si>
  <si>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</si>
  <si>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</si>
  <si>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</si>
  <si>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</si>
  <si>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</si>
  <si>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</si>
  <si>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</si>
  <si>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</si>
  <si>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</si>
  <si>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</si>
  <si>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</si>
  <si>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</si>
  <si>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</si>
  <si>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</si>
  <si>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</si>
  <si>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</si>
  <si>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</si>
  <si>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</si>
  <si>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</si>
  <si>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</si>
  <si>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</si>
  <si>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</si>
  <si>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</si>
  <si>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</si>
  <si>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</si>
  <si>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</si>
  <si>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</si>
  <si>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</si>
  <si>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</si>
  <si>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</si>
  <si>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</si>
  <si>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</si>
  <si>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</si>
  <si>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</si>
  <si>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</si>
  <si>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</si>
  <si>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</si>
  <si>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</si>
  <si>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</si>
  <si>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</si>
  <si>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</si>
  <si>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</si>
  <si>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</si>
  <si>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</si>
  <si>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</si>
  <si>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</si>
  <si>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</si>
  <si>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</si>
  <si>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</si>
  <si>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</si>
  <si>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</si>
  <si>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</si>
  <si>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</si>
  <si>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</si>
  <si>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</si>
  <si>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</si>
  <si>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</si>
  <si>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</si>
  <si>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</si>
  <si>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</si>
  <si>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</si>
  <si>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</si>
  <si>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</si>
  <si>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</si>
  <si>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</si>
  <si>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</si>
  <si>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</si>
  <si>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</si>
  <si>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</si>
  <si>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</si>
  <si>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</si>
  <si>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</si>
  <si>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</si>
  <si>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</si>
  <si>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</si>
  <si>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</si>
  <si>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</si>
  <si>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</si>
  <si>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</si>
  <si>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</si>
  <si>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</si>
  <si>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</si>
  <si>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</si>
  <si>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</si>
  <si>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</si>
  <si>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</si>
  <si>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</si>
  <si>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</si>
  <si>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</si>
  <si>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</si>
  <si>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</si>
  <si>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</si>
  <si>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</si>
  <si>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</si>
  <si>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</si>
  <si>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</si>
  <si>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</si>
  <si>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</si>
  <si>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</si>
  <si>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</si>
  <si>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</si>
  <si>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</si>
  <si>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</si>
  <si>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</si>
  <si>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</si>
  <si>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</si>
  <si>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</si>
  <si>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</si>
  <si>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</si>
  <si>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</si>
  <si>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</si>
  <si>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</si>
  <si>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</si>
  <si>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</si>
  <si>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</si>
  <si>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</si>
  <si>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</si>
  <si>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</si>
  <si>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</si>
  <si>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</si>
  <si>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</si>
  <si>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</si>
  <si>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</si>
  <si>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</si>
  <si>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</si>
  <si>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</si>
  <si>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</si>
  <si>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</si>
  <si>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</si>
  <si>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</si>
  <si>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</si>
  <si>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</si>
  <si>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</si>
  <si>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</si>
  <si>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</si>
  <si>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</si>
  <si>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</si>
  <si>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</si>
  <si>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</si>
  <si>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</si>
  <si>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</si>
  <si>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</si>
  <si>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</si>
  <si>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</si>
  <si>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</si>
  <si>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</si>
  <si>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</si>
  <si>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</si>
  <si>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</si>
  <si>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</si>
  <si>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</si>
  <si>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</si>
  <si>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</si>
  <si>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</si>
  <si>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</si>
  <si>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</si>
  <si>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</si>
  <si>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</si>
  <si>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</si>
  <si>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</si>
  <si>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</si>
  <si>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</si>
  <si>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</si>
  <si>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</si>
  <si>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</si>
  <si>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</si>
  <si>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</si>
  <si>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</si>
  <si>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</si>
  <si>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</si>
  <si>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</si>
  <si>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</si>
  <si>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</si>
  <si>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</si>
  <si>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</si>
  <si>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</si>
  <si>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</si>
  <si>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</si>
  <si>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</si>
  <si>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</si>
  <si>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</si>
  <si>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</si>
  <si>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</si>
  <si>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</si>
  <si>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</si>
  <si>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</si>
  <si>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</si>
  <si>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</si>
  <si>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</si>
  <si>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</si>
  <si>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</si>
  <si>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</si>
  <si>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</si>
  <si>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</si>
  <si>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</si>
  <si>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</si>
  <si>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</si>
  <si>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</si>
  <si>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</si>
  <si>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</si>
  <si>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</si>
  <si>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</si>
  <si>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</si>
  <si>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</si>
  <si>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</si>
  <si>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</si>
  <si>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</si>
  <si>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</si>
  <si>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</si>
  <si>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</si>
  <si>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</si>
  <si>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</si>
  <si>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</si>
  <si>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</si>
  <si>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</si>
  <si>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</si>
  <si>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</si>
  <si>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</si>
  <si>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</si>
  <si>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</si>
  <si>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</si>
  <si>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</si>
  <si>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</si>
  <si>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</si>
  <si>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</si>
  <si>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</si>
  <si>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</si>
  <si>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</si>
  <si>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</si>
  <si>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</si>
  <si>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</si>
  <si>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</si>
  <si>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</si>
  <si>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</si>
  <si>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</si>
  <si>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</si>
  <si>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</si>
  <si>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</si>
  <si>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</si>
  <si>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</si>
  <si>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</si>
  <si>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</si>
  <si>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</si>
  <si>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</si>
  <si>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</si>
  <si>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</si>
  <si>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</si>
  <si>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</si>
  <si>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</si>
  <si>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</si>
  <si>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</si>
  <si>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</si>
  <si>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</si>
  <si>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</si>
  <si>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</si>
  <si>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</si>
  <si>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</si>
  <si>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</si>
  <si>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</si>
  <si>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</si>
  <si>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</si>
  <si>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</si>
  <si>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</si>
  <si>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</si>
  <si>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</si>
  <si>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</si>
  <si>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</si>
  <si>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</si>
  <si>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</si>
  <si>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</si>
  <si>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</si>
  <si>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</si>
  <si>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</si>
  <si>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</si>
  <si>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</si>
  <si>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</si>
  <si>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</si>
  <si>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</si>
  <si>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</si>
  <si>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</si>
  <si>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</si>
  <si>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</si>
  <si>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</si>
  <si>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</si>
  <si>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</si>
  <si>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</si>
  <si>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</si>
  <si>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</si>
  <si>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</si>
  <si>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</si>
  <si>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</si>
  <si>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</si>
  <si>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</si>
  <si>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</si>
  <si>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</si>
  <si>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</si>
  <si>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</si>
  <si>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</si>
  <si>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</si>
  <si>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</si>
  <si>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</si>
  <si>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</si>
  <si>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</si>
  <si>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</si>
  <si>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</si>
  <si>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</si>
  <si>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</si>
  <si>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</si>
  <si>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</si>
  <si>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</si>
  <si>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</si>
  <si>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</si>
  <si>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</si>
  <si>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</si>
  <si>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</si>
  <si>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</si>
  <si>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</si>
  <si>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</si>
  <si>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</si>
  <si>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</si>
  <si>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</si>
  <si>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</si>
  <si>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</si>
  <si>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</si>
  <si>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</si>
  <si>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</si>
  <si>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</si>
  <si>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</si>
  <si>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</si>
  <si>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</si>
  <si>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</si>
  <si>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</si>
  <si>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</si>
  <si>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</si>
  <si>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</si>
  <si>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</si>
  <si>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</si>
  <si>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</si>
  <si>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</si>
  <si>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</si>
  <si>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</si>
  <si>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</si>
  <si>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</si>
  <si>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</si>
  <si>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</si>
  <si>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</si>
  <si>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</si>
  <si>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</si>
  <si>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</si>
  <si>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</si>
  <si>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</si>
  <si>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</si>
  <si>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</si>
  <si>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</si>
  <si>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</si>
  <si>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</si>
  <si>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</si>
  <si>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</si>
  <si>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</si>
  <si>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</si>
  <si>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</si>
  <si>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</si>
  <si>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</si>
  <si>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</si>
  <si>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</si>
  <si>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</si>
  <si>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</si>
  <si>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</si>
  <si>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</si>
  <si>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</si>
  <si>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</si>
  <si>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</si>
  <si>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</si>
  <si>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</si>
  <si>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</si>
  <si>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</si>
  <si>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</si>
  <si>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</si>
  <si>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</si>
  <si>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</si>
  <si>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</si>
  <si>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</si>
  <si>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</si>
  <si>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</si>
  <si>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</si>
  <si>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</si>
  <si>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</si>
  <si>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</si>
  <si>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</si>
  <si>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</si>
  <si>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</si>
  <si>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</si>
  <si>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</si>
  <si>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</si>
  <si>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</si>
  <si>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</si>
  <si>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</si>
  <si>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</si>
  <si>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</si>
  <si>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</si>
  <si>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</si>
  <si>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</si>
  <si>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</si>
  <si>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</si>
  <si>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</si>
  <si>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</si>
  <si>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</si>
  <si>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</si>
  <si>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</si>
  <si>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</si>
  <si>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</si>
  <si>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</si>
  <si>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</si>
  <si>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</si>
  <si>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</si>
  <si>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</si>
  <si>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</si>
  <si>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</si>
  <si>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</si>
  <si>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</si>
  <si>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</si>
  <si>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</si>
  <si>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</si>
  <si>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</si>
  <si>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</si>
  <si>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</si>
  <si>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</si>
  <si>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</si>
  <si>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</si>
  <si>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</si>
  <si>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</si>
  <si>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</si>
  <si>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</si>
  <si>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</si>
  <si>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</si>
  <si>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</si>
  <si>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</si>
  <si>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</si>
  <si>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</si>
  <si>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</si>
  <si>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</si>
  <si>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</si>
  <si>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</si>
  <si>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</si>
  <si>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</si>
  <si>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</si>
  <si>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</si>
  <si>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</si>
  <si>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</si>
  <si>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</si>
  <si>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</si>
  <si>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</si>
  <si>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</si>
  <si>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</si>
  <si>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</si>
  <si>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</si>
  <si>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</si>
  <si>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</si>
  <si>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</si>
  <si>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</si>
  <si>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</si>
  <si>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</si>
  <si>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</si>
  <si>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</si>
  <si>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</si>
  <si>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</si>
  <si>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</si>
  <si>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</si>
  <si>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</si>
  <si>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</si>
  <si>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</si>
  <si>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</si>
  <si>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</si>
  <si>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</si>
  <si>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</si>
  <si>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</si>
  <si>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</si>
  <si>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</si>
  <si>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</si>
  <si>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</si>
  <si>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</si>
  <si>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</si>
  <si>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</si>
  <si>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</si>
  <si>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</si>
  <si>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</si>
  <si>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</si>
  <si>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</si>
  <si>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</si>
  <si>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</si>
  <si>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</si>
  <si>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</si>
  <si>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</si>
  <si>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</si>
  <si>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</si>
  <si>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</si>
  <si>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</si>
  <si>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</si>
  <si>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</si>
  <si>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</si>
  <si>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</si>
  <si>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</si>
  <si>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</si>
  <si>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</si>
  <si>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</si>
  <si>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</si>
  <si>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</si>
  <si>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</si>
  <si>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</si>
  <si>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</si>
  <si>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</si>
  <si>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</si>
  <si>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</si>
  <si>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</si>
  <si>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</si>
  <si>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</si>
  <si>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</si>
  <si>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</si>
  <si>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</si>
  <si>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</si>
  <si>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</si>
  <si>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</si>
  <si>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</si>
  <si>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</si>
  <si>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</si>
  <si>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</si>
  <si>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</si>
  <si>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</si>
  <si>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</si>
  <si>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</si>
  <si>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</si>
  <si>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</si>
  <si>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</si>
  <si>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</si>
  <si>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</si>
  <si>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</si>
  <si>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</si>
  <si>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</si>
  <si>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</si>
  <si>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</si>
  <si>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</si>
  <si>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</si>
  <si>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</si>
  <si>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</si>
  <si>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</si>
  <si>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</si>
  <si>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</si>
  <si>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</si>
  <si>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</si>
  <si>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</si>
  <si>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</si>
  <si>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</si>
  <si>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</si>
  <si>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</si>
  <si>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</si>
  <si>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</si>
  <si>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</si>
  <si>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</si>
  <si>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</si>
  <si>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</si>
  <si>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</si>
  <si>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</si>
  <si>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</si>
  <si>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</si>
  <si>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</si>
  <si>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</si>
  <si>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</si>
  <si>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</si>
  <si>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</si>
  <si>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</si>
  <si>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</si>
  <si>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</si>
  <si>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</si>
  <si>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</si>
  <si>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</si>
  <si>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</si>
  <si>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</si>
  <si>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</si>
  <si>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</si>
  <si>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</si>
  <si>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</si>
  <si>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</si>
  <si>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</si>
  <si>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</si>
  <si>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</si>
  <si>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</si>
  <si>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</si>
  <si>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</si>
  <si>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</si>
  <si>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</si>
  <si>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</si>
  <si>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</si>
  <si>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</si>
  <si>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</si>
  <si>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</si>
  <si>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</si>
  <si>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</si>
  <si>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</si>
  <si>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</si>
  <si>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</si>
  <si>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</si>
  <si>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</si>
  <si>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</si>
  <si>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</si>
  <si>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</si>
  <si>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</si>
  <si>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</si>
  <si>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</si>
  <si>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</si>
  <si>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</si>
  <si>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</si>
  <si>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</si>
  <si>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</si>
  <si>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</si>
  <si>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</si>
  <si>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</si>
  <si>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</si>
  <si>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</si>
  <si>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</si>
  <si>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</si>
  <si>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</si>
  <si>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</si>
  <si>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</si>
  <si>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</si>
  <si>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</si>
  <si>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</si>
  <si>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</si>
  <si>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</si>
  <si>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</si>
  <si>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</si>
  <si>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</si>
  <si>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</si>
  <si>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</si>
  <si>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</si>
  <si>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</si>
  <si>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</si>
  <si>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</si>
  <si>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</si>
  <si>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</si>
  <si>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</si>
  <si>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</si>
  <si>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</si>
  <si>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</si>
  <si>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</si>
  <si>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</si>
  <si>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</si>
  <si>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</si>
  <si>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</si>
  <si>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</si>
  <si>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</si>
  <si>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</si>
  <si>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</si>
  <si>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</si>
  <si>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</si>
  <si>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</si>
  <si>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</si>
  <si>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</si>
  <si>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</si>
  <si>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</si>
  <si>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</si>
  <si>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</si>
  <si>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</si>
  <si>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</si>
  <si>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</si>
  <si>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</si>
  <si>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</si>
  <si>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</si>
  <si>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</si>
  <si>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</si>
  <si>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</si>
  <si>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</si>
  <si>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</si>
  <si>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</si>
  <si>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</si>
  <si>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</si>
  <si>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</si>
  <si>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</si>
  <si>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</si>
  <si>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</si>
  <si>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</si>
  <si>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</si>
  <si>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</si>
  <si>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</si>
  <si>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</si>
  <si>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</si>
  <si>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</si>
  <si>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</si>
  <si>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</si>
  <si>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</si>
  <si>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</si>
  <si>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</si>
  <si>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</si>
  <si>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</si>
  <si>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</si>
  <si>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</si>
  <si>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</si>
  <si>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</si>
  <si>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</si>
  <si>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</si>
  <si>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</si>
  <si>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</si>
  <si>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</si>
  <si>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</si>
  <si>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</si>
  <si>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</si>
  <si>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</si>
  <si>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</si>
  <si>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</si>
  <si>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</si>
  <si>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</si>
  <si>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</si>
  <si>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</si>
  <si>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</si>
  <si>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</si>
  <si>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</si>
  <si>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</si>
  <si>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</si>
  <si>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</si>
  <si>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</si>
  <si>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</si>
  <si>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</si>
  <si>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</si>
  <si>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</si>
  <si>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</si>
  <si>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</si>
  <si>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</si>
  <si>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</si>
  <si>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</si>
  <si>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</si>
  <si>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</si>
  <si>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</si>
  <si>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</si>
  <si>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</si>
  <si>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</si>
  <si>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</si>
  <si>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</si>
  <si>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</si>
  <si>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</si>
  <si>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</si>
  <si>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</si>
  <si>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</si>
  <si>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</si>
  <si>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</si>
  <si>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</si>
  <si>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</si>
  <si>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</si>
  <si>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</si>
  <si>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</si>
  <si>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</si>
  <si>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</si>
  <si>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</si>
  <si>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</si>
  <si>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</si>
  <si>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</si>
  <si>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</si>
  <si>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</si>
  <si>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</si>
  <si>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</si>
  <si>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</si>
  <si>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</si>
  <si>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</si>
  <si>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</si>
  <si>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</si>
  <si>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</si>
  <si>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</si>
  <si>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</si>
  <si>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</si>
  <si>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</si>
  <si>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</si>
  <si>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</si>
  <si>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</si>
  <si>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</si>
  <si>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</si>
  <si>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</si>
  <si>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</si>
  <si>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</si>
  <si>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</si>
  <si>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</si>
  <si>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</si>
  <si>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</si>
  <si>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</si>
  <si>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</si>
  <si>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</si>
  <si>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</si>
  <si>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</si>
  <si>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</si>
  <si>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</si>
  <si>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</si>
  <si>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</si>
  <si>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</si>
  <si>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</si>
  <si>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</si>
  <si>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</si>
  <si>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</si>
  <si>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</si>
  <si>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</si>
  <si>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</si>
  <si>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</si>
  <si>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</si>
  <si>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</si>
  <si>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</si>
  <si>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</si>
  <si>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</si>
  <si>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</si>
  <si>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</si>
  <si>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</si>
  <si>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</si>
  <si>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</si>
  <si>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</si>
  <si>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</si>
  <si>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</si>
  <si>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</si>
  <si>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</si>
  <si>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</si>
  <si>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</si>
  <si>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</si>
  <si>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</si>
  <si>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</si>
  <si>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</si>
  <si>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</si>
  <si>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</si>
  <si>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</si>
  <si>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</si>
  <si>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</si>
  <si>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</si>
  <si>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</si>
  <si>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</si>
  <si>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</si>
  <si>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</si>
  <si>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</si>
  <si>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</si>
  <si>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</si>
  <si>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</si>
  <si>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</si>
  <si>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</si>
  <si>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</si>
  <si>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</si>
  <si>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</si>
  <si>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</si>
  <si>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</si>
  <si>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</si>
  <si>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</si>
  <si>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</si>
  <si>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</si>
  <si>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</si>
  <si>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</si>
  <si>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</si>
  <si>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</si>
  <si>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</si>
  <si>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</si>
  <si>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</si>
  <si>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</si>
  <si>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</si>
  <si>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</si>
  <si>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</si>
  <si>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</si>
  <si>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</si>
  <si>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</si>
  <si>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</si>
  <si>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</si>
  <si>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</si>
  <si>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</si>
  <si>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</si>
  <si>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</si>
  <si>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</si>
  <si>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</si>
  <si>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</si>
  <si>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</si>
  <si>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</si>
  <si>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</si>
  <si>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</si>
  <si>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</si>
  <si>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</si>
  <si>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</si>
  <si>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</si>
  <si>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</si>
  <si>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</si>
  <si>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</si>
  <si>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</si>
  <si>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</si>
  <si>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</si>
  <si>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</si>
  <si>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</si>
  <si>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</si>
  <si>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</si>
  <si>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</si>
  <si>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</si>
  <si>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</si>
  <si>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</si>
  <si>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</si>
  <si>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</si>
  <si>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</si>
  <si>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</si>
  <si>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</si>
  <si>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</si>
  <si>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</si>
  <si>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</si>
  <si>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</si>
  <si>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</si>
  <si>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</si>
  <si>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</si>
  <si>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</si>
  <si>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</si>
  <si>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</si>
  <si>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</si>
  <si>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</si>
  <si>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</si>
  <si>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</si>
  <si>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</si>
  <si>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</si>
  <si>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</si>
  <si>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</si>
  <si>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</si>
  <si>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</si>
  <si>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</si>
  <si>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</si>
  <si>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</si>
  <si>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</si>
  <si>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</si>
  <si>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</si>
  <si>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</si>
  <si>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</si>
  <si>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</si>
  <si>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</si>
  <si>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</si>
  <si>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</si>
  <si>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</si>
  <si>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</si>
  <si>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</si>
  <si>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</si>
  <si>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</si>
  <si>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</si>
  <si>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</si>
  <si>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</si>
  <si>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</si>
  <si>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</si>
  <si>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</si>
  <si>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</si>
  <si>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</si>
  <si>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</si>
  <si>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</si>
  <si>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</si>
  <si>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</si>
  <si>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</si>
  <si>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</si>
  <si>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</si>
  <si>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</si>
  <si>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</si>
  <si>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</si>
  <si>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</si>
  <si>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</si>
  <si>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</si>
  <si>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</si>
  <si>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</si>
  <si>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</si>
  <si>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</si>
  <si>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</si>
  <si>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</si>
  <si>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</si>
  <si>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</si>
  <si>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</si>
  <si>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</si>
  <si>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</si>
  <si>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</si>
  <si>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</si>
  <si>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</si>
  <si>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</si>
  <si>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</si>
  <si>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</si>
  <si>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</si>
  <si>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</si>
  <si>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</si>
  <si>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</si>
  <si>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</si>
  <si>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</si>
  <si>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</si>
  <si>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</si>
  <si>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</si>
  <si>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</si>
  <si>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</si>
  <si>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</si>
  <si>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</si>
  <si>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</si>
  <si>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</si>
  <si>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</si>
  <si>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</si>
  <si>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</si>
  <si>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</si>
  <si>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</si>
  <si>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</si>
  <si>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</si>
  <si>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</si>
  <si>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</si>
  <si>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</si>
  <si>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</si>
  <si>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</si>
  <si>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</si>
  <si>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</si>
  <si>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</si>
  <si>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</si>
  <si>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</si>
  <si>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</si>
  <si>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</si>
  <si>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</si>
  <si>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</si>
  <si>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</si>
  <si>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</si>
  <si>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</si>
  <si>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</si>
  <si>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</si>
  <si>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</si>
  <si>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</si>
  <si>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</si>
  <si>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</si>
  <si>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</si>
  <si>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</si>
  <si>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</si>
  <si>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</si>
  <si>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</si>
  <si>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</si>
  <si>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</si>
  <si>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</si>
  <si>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</si>
  <si>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</si>
  <si>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</si>
  <si>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</si>
  <si>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</si>
  <si>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</si>
  <si>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</si>
  <si>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</si>
  <si>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</si>
  <si>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</si>
  <si>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</si>
  <si>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</si>
  <si>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</si>
  <si>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</si>
  <si>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</si>
  <si>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</si>
  <si>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</si>
  <si>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</si>
  <si>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</si>
  <si>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</si>
  <si>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</si>
  <si>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</si>
  <si>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</si>
  <si>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</si>
  <si>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</si>
  <si>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</si>
  <si>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</si>
  <si>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</si>
  <si>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</si>
  <si>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</si>
  <si>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</si>
  <si>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</si>
  <si>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</si>
  <si>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</si>
  <si>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</si>
  <si>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</si>
  <si>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</si>
  <si>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</si>
  <si>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</si>
  <si>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</si>
  <si>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</si>
  <si>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</si>
  <si>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</si>
  <si>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</si>
  <si>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</si>
  <si>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</si>
  <si>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</si>
  <si>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</si>
  <si>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</si>
  <si>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</si>
  <si>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</si>
  <si>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</si>
  <si>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</si>
  <si>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</si>
  <si>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</si>
  <si>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</si>
  <si>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</si>
  <si>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</si>
  <si>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</si>
  <si>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</si>
  <si>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</si>
  <si>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</si>
  <si>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</si>
  <si>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</si>
  <si>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</si>
  <si>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</si>
  <si>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</si>
  <si>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</si>
  <si>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</si>
  <si>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</si>
  <si>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</si>
  <si>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</si>
  <si>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</si>
  <si>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</si>
  <si>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</si>
  <si>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</si>
  <si>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</si>
  <si>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</si>
  <si>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</si>
  <si>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</si>
  <si>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</si>
  <si>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</si>
  <si>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</si>
  <si>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</si>
  <si>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</si>
  <si>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</si>
  <si>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</si>
  <si>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</si>
  <si>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</si>
  <si>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</si>
  <si>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</si>
  <si>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</si>
  <si>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</si>
  <si>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</si>
  <si>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</si>
  <si>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</si>
  <si>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</si>
  <si>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</si>
  <si>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</si>
  <si>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</si>
  <si>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</si>
  <si>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</si>
  <si>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</si>
  <si>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</si>
  <si>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</si>
  <si>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</si>
  <si>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</si>
  <si>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</si>
  <si>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</si>
  <si>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</si>
  <si>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</si>
  <si>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</si>
  <si>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</si>
  <si>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</si>
  <si>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</si>
  <si>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</si>
  <si>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</si>
  <si>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</si>
  <si>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</si>
  <si>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</si>
  <si>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</si>
  <si>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</si>
  <si>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</si>
  <si>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</si>
  <si>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</si>
  <si>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</si>
  <si>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</si>
  <si>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</si>
  <si>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</si>
  <si>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</si>
  <si>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</si>
  <si>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</si>
  <si>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</si>
  <si>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</si>
  <si>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</si>
  <si>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</si>
  <si>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</si>
  <si>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</si>
  <si>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</si>
  <si>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</si>
  <si>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</si>
  <si>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</si>
  <si>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</si>
  <si>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</si>
  <si>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</si>
  <si>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</si>
  <si>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</si>
  <si>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</si>
  <si>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</si>
  <si>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</si>
  <si>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</si>
  <si>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</si>
  <si>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</si>
  <si>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</si>
  <si>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</si>
  <si>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</si>
  <si>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</si>
  <si>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</si>
  <si>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</si>
  <si>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</si>
  <si>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</si>
  <si>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</si>
  <si>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</si>
  <si>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</si>
  <si>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</si>
  <si>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</si>
  <si>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</si>
  <si>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</si>
  <si>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</si>
  <si>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</si>
  <si>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</si>
  <si>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</si>
  <si>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</si>
  <si>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</si>
  <si>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</si>
  <si>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</si>
  <si>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</si>
  <si>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</si>
  <si>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</si>
  <si>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</si>
  <si>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</si>
  <si>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</si>
  <si>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</si>
  <si>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</si>
  <si>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</si>
  <si>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</si>
  <si>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</si>
  <si>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</si>
  <si>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</si>
  <si>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</si>
  <si>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</si>
  <si>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</si>
  <si>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</si>
  <si>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</si>
  <si>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</si>
  <si>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</si>
  <si>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</si>
  <si>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</si>
  <si>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</si>
  <si>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</si>
  <si>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</si>
  <si>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</si>
  <si>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</si>
  <si>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</si>
  <si>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</si>
  <si>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</si>
  <si>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</si>
  <si>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</si>
  <si>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</si>
  <si>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</si>
  <si>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</si>
  <si>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</si>
  <si>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</si>
  <si>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</si>
  <si>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</si>
  <si>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</si>
  <si>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</si>
  <si>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</si>
  <si>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</si>
  <si>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</si>
  <si>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</si>
  <si>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</si>
  <si>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</si>
  <si>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</si>
  <si>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</si>
  <si>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</si>
  <si>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</si>
  <si>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</si>
  <si>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</si>
  <si>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</si>
  <si>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</si>
  <si>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</si>
  <si>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</si>
  <si>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</si>
  <si>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</si>
  <si>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</si>
  <si>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</si>
  <si>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</si>
  <si>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</si>
  <si>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</si>
  <si>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</si>
  <si>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</si>
  <si>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</si>
  <si>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</si>
  <si>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</si>
  <si>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</si>
  <si>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</si>
  <si>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</si>
  <si>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</si>
  <si>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</si>
  <si>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</si>
  <si>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</si>
  <si>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</si>
  <si>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</si>
  <si>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</si>
  <si>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</si>
  <si>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</si>
  <si>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</si>
  <si>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</si>
  <si>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</si>
  <si>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</si>
  <si>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</si>
  <si>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</si>
  <si>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</si>
  <si>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</si>
  <si>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</si>
  <si>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</si>
  <si>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</si>
  <si>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</si>
  <si>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</si>
  <si>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</si>
  <si>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</si>
  <si>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</si>
  <si>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</si>
  <si>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</si>
  <si>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</si>
  <si>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</si>
  <si>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</si>
  <si>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</si>
  <si>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</si>
  <si>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</si>
  <si>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</si>
  <si>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</si>
  <si>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</si>
  <si>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</si>
  <si>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</si>
  <si>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</si>
  <si>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</si>
  <si>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</si>
  <si>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</si>
  <si>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</si>
  <si>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</si>
  <si>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</si>
  <si>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</si>
  <si>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</si>
  <si>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</si>
  <si>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</si>
  <si>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</si>
  <si>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</si>
  <si>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</si>
  <si>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</si>
  <si>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</si>
  <si>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</si>
  <si>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</si>
  <si>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</si>
  <si>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</si>
  <si>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</si>
  <si>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</si>
  <si>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</si>
  <si>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</si>
  <si>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</si>
  <si>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</si>
  <si>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</si>
  <si>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</si>
  <si>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</si>
  <si>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</si>
  <si>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</si>
  <si>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</si>
  <si>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</si>
  <si>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</si>
  <si>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</si>
  <si>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</si>
  <si>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</si>
  <si>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</si>
  <si>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</si>
  <si>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</si>
  <si>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</si>
  <si>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</si>
  <si>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</si>
  <si>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</si>
  <si>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</si>
  <si>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</si>
  <si>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</si>
  <si>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</si>
  <si>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</si>
  <si>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</si>
  <si>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</si>
  <si>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</si>
  <si>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</si>
  <si>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</si>
  <si>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</si>
  <si>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</si>
  <si>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</si>
  <si>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</si>
  <si>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</si>
  <si>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</si>
  <si>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</si>
  <si>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</si>
  <si>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</si>
  <si>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</si>
  <si>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</si>
  <si>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</si>
  <si>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</si>
  <si>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</si>
  <si>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</si>
  <si>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</si>
  <si>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</si>
  <si>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</si>
  <si>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</si>
  <si>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</si>
  <si>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</si>
  <si>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</si>
  <si>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</si>
  <si>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</si>
  <si>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</si>
  <si>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</si>
  <si>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</si>
  <si>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</si>
  <si>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</si>
  <si>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</si>
  <si>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</si>
  <si>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</si>
  <si>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</si>
  <si>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</si>
  <si>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</si>
  <si>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</si>
  <si>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</si>
  <si>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</si>
  <si>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</si>
  <si>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</si>
  <si>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</si>
  <si>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</si>
  <si>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</si>
  <si>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</si>
  <si>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</si>
  <si>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</si>
  <si>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</si>
  <si>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</si>
  <si>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</si>
  <si>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</si>
  <si>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</si>
  <si>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</si>
  <si>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</si>
  <si>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</si>
  <si>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</si>
  <si>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</si>
  <si>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</si>
  <si>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</si>
  <si>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</si>
  <si>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</si>
  <si>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</si>
  <si>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</si>
  <si>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</si>
  <si>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</si>
  <si>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</si>
  <si>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</si>
  <si>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</si>
  <si>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</si>
  <si>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</si>
  <si>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</si>
  <si>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</si>
  <si>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</si>
  <si>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</si>
  <si>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</si>
  <si>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</si>
  <si>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</si>
  <si>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</si>
  <si>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</si>
  <si>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</si>
  <si>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</si>
  <si>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</si>
  <si>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</si>
  <si>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</si>
  <si>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</si>
  <si>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</si>
  <si>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</si>
  <si>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</si>
  <si>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</si>
  <si>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</si>
  <si>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</si>
  <si>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</si>
  <si>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</si>
  <si>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</si>
  <si>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</si>
  <si>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</si>
  <si>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</si>
  <si>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</si>
  <si>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</si>
  <si>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</si>
  <si>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</si>
  <si>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</si>
  <si>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</si>
  <si>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</si>
  <si>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</si>
  <si>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</si>
  <si>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</si>
  <si>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</si>
  <si>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</si>
  <si>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</si>
  <si>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</si>
  <si>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</si>
  <si>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</si>
  <si>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</si>
  <si>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</si>
  <si>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</si>
  <si>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</si>
  <si>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</si>
  <si>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</si>
  <si>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</si>
  <si>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</si>
  <si>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</si>
  <si>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</si>
  <si>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</si>
  <si>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</si>
  <si>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</si>
  <si>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</si>
  <si>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</si>
  <si>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</si>
  <si>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</si>
  <si>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</si>
  <si>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</si>
  <si>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</si>
  <si>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</si>
  <si>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</si>
  <si>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</si>
  <si>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</si>
  <si>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</si>
  <si>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</si>
  <si>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</si>
  <si>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</si>
  <si>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</si>
  <si>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</si>
  <si>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</si>
  <si>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</si>
  <si>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</si>
  <si>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</si>
  <si>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</si>
  <si>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</si>
  <si>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</si>
  <si>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</si>
  <si>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</si>
  <si>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</si>
  <si>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</si>
  <si>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</si>
  <si>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</si>
  <si>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</si>
  <si>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</si>
  <si>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</si>
  <si>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</si>
  <si>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</si>
  <si>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</si>
  <si>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</si>
  <si>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</si>
  <si>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</si>
  <si>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</si>
  <si>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</si>
  <si>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</si>
  <si>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</si>
  <si>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</si>
  <si>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</si>
  <si>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</si>
  <si>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</si>
  <si>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</si>
  <si>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</si>
  <si>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</si>
  <si>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</si>
  <si>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</si>
  <si>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</si>
  <si>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</si>
  <si>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</si>
  <si>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</si>
  <si>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</si>
  <si>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</si>
  <si>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</si>
  <si>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</si>
  <si>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</si>
  <si>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</si>
  <si>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</si>
  <si>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</si>
  <si>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</si>
  <si>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</si>
  <si>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</si>
  <si>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</si>
  <si>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</si>
  <si>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</si>
  <si>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</si>
  <si>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</si>
  <si>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</si>
  <si>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</si>
  <si>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</si>
  <si>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</si>
  <si>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</si>
  <si>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</si>
  <si>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</si>
  <si>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</si>
  <si>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</si>
  <si>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</si>
  <si>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</si>
  <si>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</si>
  <si>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</si>
  <si>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</si>
  <si>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</si>
  <si>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</si>
  <si>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</si>
  <si>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</si>
  <si>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</si>
  <si>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</si>
  <si>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</si>
  <si>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</si>
  <si>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</si>
  <si>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</si>
  <si>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</si>
  <si>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</si>
  <si>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</si>
  <si>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</si>
  <si>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</si>
  <si>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</si>
  <si>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</si>
  <si>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</si>
  <si>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</si>
  <si>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</si>
  <si>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</si>
  <si>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</si>
  <si>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</si>
  <si>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</si>
  <si>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</si>
  <si>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</si>
  <si>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</si>
  <si>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</si>
  <si>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</si>
  <si>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</si>
  <si>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</si>
  <si>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</si>
  <si>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</si>
  <si>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</si>
  <si>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</si>
  <si>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</si>
  <si>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</si>
  <si>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</si>
  <si>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</si>
  <si>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</si>
  <si>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</si>
  <si>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</si>
  <si>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</si>
  <si>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</si>
  <si>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</si>
  <si>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</si>
  <si>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</si>
  <si>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</si>
  <si>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</si>
  <si>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</si>
  <si>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</si>
  <si>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</si>
  <si>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</si>
  <si>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</si>
  <si>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</si>
  <si>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</si>
  <si>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</si>
  <si>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</si>
  <si>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</si>
  <si>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</si>
  <si>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</si>
  <si>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</si>
  <si>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</si>
  <si>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</si>
  <si>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</si>
  <si>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</si>
  <si>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</si>
  <si>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</si>
  <si>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</si>
  <si>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</si>
  <si>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</si>
  <si>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</si>
  <si>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</si>
  <si>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</si>
  <si>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</si>
  <si>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</si>
  <si>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</si>
  <si>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</si>
  <si>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</si>
  <si>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</si>
  <si>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</si>
  <si>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</si>
  <si>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</si>
  <si>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</si>
  <si>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</si>
  <si>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</si>
  <si>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</si>
  <si>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</si>
  <si>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</si>
  <si>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</si>
  <si>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</si>
  <si>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</si>
  <si>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</si>
  <si>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</si>
  <si>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</si>
  <si>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</si>
  <si>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</si>
  <si>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</si>
  <si>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</si>
  <si>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</si>
  <si>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</si>
  <si>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</si>
  <si>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</si>
  <si>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</si>
  <si>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</si>
  <si>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</si>
  <si>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</si>
  <si>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</si>
  <si>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</si>
  <si>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</si>
  <si>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</si>
  <si>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</si>
  <si>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</si>
  <si>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</si>
  <si>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</si>
  <si>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</si>
  <si>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</si>
  <si>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</si>
  <si>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</si>
  <si>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</si>
  <si>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</si>
  <si>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</si>
  <si>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</si>
  <si>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</si>
  <si>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</si>
  <si>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</si>
  <si>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</si>
  <si>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</si>
  <si>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</si>
  <si>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</si>
  <si>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</si>
  <si>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</si>
  <si>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</si>
  <si>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</si>
  <si>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</si>
  <si>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</si>
  <si>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</si>
  <si>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</si>
  <si>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</si>
  <si>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</si>
  <si>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</si>
  <si>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</si>
  <si>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</si>
  <si>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</si>
  <si>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</si>
  <si>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</si>
  <si>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</si>
  <si>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</si>
  <si>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</si>
  <si>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</si>
  <si>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</si>
  <si>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</si>
  <si>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</si>
  <si>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</si>
  <si>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</si>
  <si>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</si>
  <si>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</si>
  <si>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</si>
  <si>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</si>
  <si>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</si>
  <si>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</si>
  <si>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</si>
  <si>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</si>
  <si>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</si>
  <si>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</si>
  <si>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</si>
  <si>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</si>
  <si>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</si>
  <si>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</si>
  <si>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</si>
  <si>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</si>
  <si>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</si>
  <si>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</si>
  <si>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</si>
  <si>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</si>
  <si>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</si>
  <si>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</si>
  <si>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</si>
  <si>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</si>
  <si>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</si>
  <si>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</si>
  <si>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</si>
  <si>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</si>
  <si>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</si>
  <si>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</si>
  <si>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</si>
  <si>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</si>
  <si>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</si>
  <si>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</si>
  <si>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</si>
  <si>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</si>
  <si>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</si>
  <si>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</si>
  <si>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</si>
  <si>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</si>
  <si>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</si>
  <si>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</si>
  <si>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</si>
  <si>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</si>
  <si>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</si>
  <si>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</si>
  <si>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</si>
  <si>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</si>
  <si>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</si>
  <si>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</si>
  <si>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</si>
  <si>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</si>
  <si>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</si>
  <si>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</si>
  <si>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</si>
  <si>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</si>
  <si>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</si>
  <si>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</si>
  <si>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</si>
  <si>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</si>
  <si>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</si>
  <si>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</si>
  <si>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</si>
  <si>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</si>
  <si>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</si>
  <si>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</si>
  <si>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</si>
  <si>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</si>
  <si>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</si>
  <si>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</si>
  <si>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</si>
  <si>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</si>
  <si>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</si>
  <si>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</si>
  <si>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</si>
  <si>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</si>
  <si>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</si>
  <si>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</si>
  <si>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</si>
  <si>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</si>
  <si>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</si>
  <si>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</si>
  <si>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</si>
  <si>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</si>
  <si>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</si>
  <si>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</si>
  <si>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</si>
  <si>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</si>
  <si>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</si>
  <si>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</si>
  <si>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</si>
  <si>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</si>
  <si>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</si>
  <si>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</si>
  <si>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</si>
  <si>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</si>
  <si>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</si>
  <si>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</si>
  <si>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</si>
  <si>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</si>
  <si>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</si>
  <si>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</si>
  <si>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</si>
  <si>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</si>
  <si>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</si>
  <si>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</si>
  <si>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</si>
  <si>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</si>
  <si>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</si>
  <si>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</si>
  <si>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</si>
  <si>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</si>
  <si>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</si>
  <si>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</si>
  <si>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</si>
  <si>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</si>
  <si>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</si>
  <si>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</si>
  <si>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</si>
  <si>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</si>
  <si>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</si>
  <si>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</si>
  <si>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</si>
  <si>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</si>
  <si>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</si>
  <si>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</si>
  <si>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</si>
  <si>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</si>
  <si>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</si>
  <si>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</si>
  <si>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</si>
  <si>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</si>
  <si>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</si>
  <si>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</si>
  <si>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</si>
  <si>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</si>
  <si>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</si>
  <si>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</si>
  <si>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</si>
  <si>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</si>
  <si>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</si>
  <si>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</si>
  <si>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</si>
  <si>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</si>
  <si>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</si>
  <si>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</si>
  <si>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</si>
  <si>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</si>
  <si>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</si>
  <si>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</si>
  <si>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</si>
  <si>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</si>
  <si>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</si>
  <si>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</si>
  <si>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</si>
  <si>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</si>
  <si>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</si>
  <si>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</si>
  <si>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</si>
  <si>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</si>
  <si>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</si>
  <si>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</si>
  <si>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</si>
  <si>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</si>
  <si>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</si>
  <si>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</si>
  <si>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</si>
  <si>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</si>
  <si>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</si>
  <si>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</si>
  <si>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</si>
  <si>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</si>
  <si>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</si>
  <si>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</si>
  <si>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</si>
  <si>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</si>
  <si>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</si>
  <si>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</si>
  <si>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</si>
  <si>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</si>
  <si>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</si>
  <si>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</si>
  <si>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</si>
  <si>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</si>
  <si>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</si>
  <si>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</si>
  <si>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</si>
  <si>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</si>
  <si>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</si>
  <si>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</si>
  <si>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</si>
  <si>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</si>
  <si>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</si>
  <si>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</si>
  <si>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</si>
  <si>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</si>
  <si>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</si>
  <si>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</si>
  <si>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</si>
  <si>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</si>
  <si>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</si>
  <si>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</si>
  <si>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</si>
  <si>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</si>
  <si>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</si>
  <si>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</si>
  <si>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</si>
  <si>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</si>
  <si>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</si>
  <si>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</si>
  <si>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</si>
  <si>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</si>
  <si>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</si>
  <si>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</si>
  <si>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</si>
  <si>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</si>
  <si>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</si>
  <si>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</si>
  <si>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</si>
  <si>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</si>
  <si>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</si>
  <si>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</si>
  <si>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</si>
  <si>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</si>
  <si>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</si>
  <si>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</si>
  <si>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</si>
  <si>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</si>
  <si>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</si>
  <si>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</si>
  <si>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</si>
  <si>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</si>
  <si>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</si>
  <si>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</si>
  <si>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</si>
  <si>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</si>
  <si>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</si>
  <si>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</si>
  <si>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</si>
  <si>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</si>
  <si>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</si>
  <si>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</si>
  <si>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</si>
  <si>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</si>
  <si>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</si>
  <si>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</si>
  <si>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</si>
  <si>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</si>
  <si>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</si>
  <si>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</si>
  <si>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</si>
  <si>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</si>
  <si>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</si>
  <si>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</si>
  <si>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</si>
  <si>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</si>
  <si>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</si>
  <si>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</si>
  <si>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</si>
  <si>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</si>
  <si>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</si>
  <si>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</si>
  <si>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</si>
  <si>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</si>
  <si>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</si>
  <si>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</si>
  <si>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</si>
  <si>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</si>
  <si>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</si>
  <si>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</si>
  <si>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</si>
  <si>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</si>
  <si>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</si>
  <si>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</si>
  <si>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</si>
  <si>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</si>
  <si>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</si>
  <si>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</si>
  <si>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</si>
  <si>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</si>
  <si>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</si>
  <si>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</si>
  <si>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</si>
  <si>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</si>
  <si>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</si>
  <si>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</si>
  <si>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</si>
  <si>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</si>
  <si>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</si>
  <si>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</si>
  <si>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</si>
  <si>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</si>
  <si>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</si>
  <si>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</si>
  <si>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</si>
  <si>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</si>
  <si>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</si>
  <si>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</si>
  <si>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</si>
  <si>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</si>
  <si>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</si>
  <si>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</si>
  <si>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</si>
  <si>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</si>
  <si>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</si>
  <si>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</si>
  <si>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</si>
  <si>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</si>
  <si>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</si>
  <si>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</si>
  <si>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</si>
  <si>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</si>
  <si>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</si>
  <si>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</si>
  <si>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</si>
  <si>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</si>
  <si>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</si>
  <si>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</si>
  <si>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</si>
  <si>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</si>
  <si>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</si>
  <si>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</si>
  <si>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</si>
  <si>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</si>
  <si>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</si>
  <si>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</si>
  <si>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</si>
  <si>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</si>
  <si>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</si>
  <si>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</si>
  <si>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</si>
  <si>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</si>
  <si>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</si>
  <si>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</si>
  <si>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</si>
  <si>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</si>
  <si>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</si>
  <si>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</si>
  <si>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</si>
  <si>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</si>
  <si>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</si>
  <si>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</si>
  <si>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</si>
  <si>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</si>
  <si>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</si>
  <si>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</si>
  <si>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</si>
  <si>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</si>
  <si>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</si>
  <si>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</si>
  <si>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</si>
  <si>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</si>
  <si>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</si>
  <si>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</si>
  <si>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</si>
  <si>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</si>
  <si>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</si>
  <si>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</si>
  <si>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</si>
  <si>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</si>
  <si>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</si>
  <si>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</si>
  <si>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</si>
  <si>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</si>
  <si>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</si>
  <si>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</si>
  <si>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</si>
  <si>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</si>
  <si>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</si>
  <si>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</si>
  <si>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</si>
  <si>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</si>
  <si>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</si>
  <si>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</si>
  <si>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</si>
  <si>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</si>
  <si>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</si>
  <si>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</si>
  <si>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</si>
  <si>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</si>
  <si>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</si>
  <si>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</si>
  <si>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</si>
  <si>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</si>
  <si>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</si>
  <si>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</si>
  <si>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</si>
  <si>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</si>
  <si>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</si>
  <si>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</si>
  <si>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</si>
  <si>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</si>
  <si>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</si>
  <si>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</si>
  <si>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</si>
  <si>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</si>
  <si>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</si>
  <si>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</si>
  <si>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</si>
  <si>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</si>
  <si>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</si>
  <si>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</si>
  <si>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</si>
  <si>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</si>
  <si>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</si>
  <si>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</si>
  <si>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</si>
  <si>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</si>
  <si>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</si>
  <si>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</si>
  <si>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</si>
  <si>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</si>
  <si>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</si>
  <si>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</si>
  <si>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</si>
  <si>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</si>
  <si>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</si>
  <si>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</si>
  <si>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</si>
  <si>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</si>
  <si>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</si>
  <si>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</si>
  <si>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</si>
  <si>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</si>
  <si>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</si>
  <si>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</si>
  <si>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</si>
  <si>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</si>
  <si>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</si>
  <si>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</si>
  <si>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</si>
  <si>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</si>
  <si>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</si>
  <si>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</si>
  <si>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</si>
  <si>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</si>
  <si>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</si>
  <si>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</si>
  <si>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</si>
  <si>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</si>
  <si>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</si>
  <si>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</si>
  <si>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</si>
  <si>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</si>
  <si>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</si>
  <si>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</si>
  <si>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</si>
  <si>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</si>
  <si>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</si>
  <si>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</si>
  <si>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</si>
  <si>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</si>
  <si>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</si>
  <si>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</si>
  <si>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</si>
  <si>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</si>
  <si>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</si>
  <si>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</si>
  <si>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</si>
  <si>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</si>
  <si>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</si>
  <si>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</si>
  <si>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</si>
  <si>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</si>
  <si>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</si>
  <si>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</si>
  <si>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</si>
  <si>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</si>
  <si>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</si>
  <si>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</si>
  <si>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</si>
  <si>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</si>
  <si>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</si>
  <si>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</si>
  <si>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</si>
  <si>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</si>
  <si>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</si>
  <si>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</si>
  <si>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</si>
  <si>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</si>
  <si>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</si>
  <si>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</si>
  <si>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</si>
  <si>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</si>
  <si>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</si>
  <si>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</si>
  <si>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</si>
  <si>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</si>
  <si>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</si>
  <si>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</si>
  <si>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</si>
  <si>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</si>
  <si>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</si>
  <si>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</si>
  <si>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</si>
  <si>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</si>
  <si>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</si>
  <si>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</si>
  <si>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</si>
  <si>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</si>
  <si>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</si>
  <si>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</si>
  <si>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</si>
  <si>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</si>
  <si>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</si>
  <si>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</si>
  <si>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</si>
  <si>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</si>
  <si>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</si>
  <si>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</si>
  <si>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</si>
  <si>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</si>
  <si>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</si>
  <si>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</si>
  <si>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</si>
  <si>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</si>
  <si>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</si>
  <si>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</si>
  <si>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</si>
  <si>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</si>
  <si>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</si>
  <si>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</si>
  <si>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</si>
  <si>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</si>
  <si>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</si>
  <si>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</si>
  <si>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</si>
  <si>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</si>
  <si>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</si>
  <si>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</si>
  <si>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</si>
  <si>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</si>
  <si>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</si>
  <si>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</si>
  <si>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</si>
  <si>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</si>
  <si>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</si>
  <si>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</si>
  <si>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</si>
  <si>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</si>
  <si>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</si>
  <si>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</si>
  <si>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</si>
  <si>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</si>
  <si>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</si>
  <si>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</si>
  <si>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</si>
  <si>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</si>
  <si>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</si>
  <si>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</si>
  <si>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</si>
  <si>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</si>
  <si>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</si>
  <si>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</si>
  <si>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</si>
  <si>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</si>
  <si>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</si>
  <si>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</si>
  <si>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</si>
  <si>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</si>
  <si>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</si>
  <si>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</si>
  <si>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</si>
  <si>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</si>
  <si>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</si>
  <si>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</si>
  <si>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</si>
  <si>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</si>
  <si>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</si>
  <si>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</si>
  <si>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</si>
  <si>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</si>
  <si>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</si>
  <si>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</si>
  <si>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</si>
  <si>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</si>
  <si>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</si>
  <si>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</si>
  <si>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</si>
  <si>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</si>
  <si>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</si>
  <si>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</si>
  <si>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</si>
  <si>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</si>
  <si>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</si>
  <si>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</si>
  <si>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</si>
  <si>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</si>
  <si>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</si>
  <si>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</si>
  <si>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</si>
  <si>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</si>
  <si>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</si>
  <si>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</si>
  <si>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</si>
  <si>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</si>
  <si>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</si>
  <si>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</si>
  <si>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</si>
  <si>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</si>
  <si>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</si>
  <si>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</si>
  <si>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</si>
  <si>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</si>
  <si>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</si>
  <si>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</si>
  <si>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</si>
  <si>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</si>
  <si>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</si>
  <si>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</si>
  <si>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</si>
  <si>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</si>
  <si>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</si>
  <si>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</si>
  <si>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</si>
  <si>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</si>
  <si>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</si>
  <si>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</si>
  <si>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</si>
  <si>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</si>
  <si>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</si>
  <si>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</si>
  <si>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</si>
  <si>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</si>
  <si>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</si>
  <si>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</si>
  <si>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</si>
  <si>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</si>
  <si>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</si>
  <si>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</si>
  <si>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</si>
  <si>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</si>
  <si>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</si>
  <si>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</si>
  <si>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</si>
  <si>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</si>
  <si>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</si>
  <si>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</si>
  <si>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</si>
  <si>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</si>
  <si>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</si>
  <si>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</si>
  <si>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</si>
  <si>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</si>
  <si>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</si>
  <si>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</si>
  <si>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</si>
  <si>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</si>
  <si>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</si>
  <si>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</si>
  <si>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</si>
  <si>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</si>
  <si>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</si>
  <si>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</si>
  <si>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</si>
  <si>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</si>
  <si>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</si>
  <si>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</si>
  <si>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</si>
  <si>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</si>
  <si>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</si>
  <si>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</si>
  <si>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</si>
  <si>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</si>
  <si>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</si>
  <si>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</si>
  <si>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</si>
  <si>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</si>
  <si>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</si>
  <si>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</si>
  <si>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</si>
  <si>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</si>
  <si>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</si>
  <si>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</si>
  <si>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</si>
  <si>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</si>
  <si>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</si>
  <si>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</si>
  <si>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</si>
  <si>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</si>
  <si>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</si>
  <si>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</si>
  <si>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</si>
  <si>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</si>
  <si>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</si>
  <si>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</si>
  <si>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</si>
  <si>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</si>
  <si>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</si>
  <si>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</si>
  <si>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</si>
  <si>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</si>
  <si>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</si>
  <si>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</si>
  <si>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</si>
  <si>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</si>
  <si>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</si>
  <si>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</si>
  <si>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</si>
  <si>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</si>
  <si>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</si>
  <si>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</si>
  <si>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</si>
  <si>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</si>
  <si>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</si>
  <si>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</si>
  <si>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</si>
  <si>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</si>
  <si>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</si>
  <si>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</si>
  <si>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</si>
  <si>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</si>
  <si>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</si>
  <si>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</si>
  <si>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</si>
  <si>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</si>
  <si>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</si>
  <si>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</si>
  <si>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</si>
  <si>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</si>
  <si>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</si>
  <si>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</si>
  <si>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</si>
  <si>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</si>
  <si>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</si>
  <si>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</si>
  <si>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</si>
  <si>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</si>
  <si>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</si>
  <si>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</si>
  <si>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</si>
  <si>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</si>
  <si>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</si>
  <si>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</si>
  <si>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</si>
  <si>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</si>
  <si>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</si>
  <si>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</si>
  <si>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</si>
  <si>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</si>
  <si>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</si>
  <si>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</si>
  <si>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</si>
  <si>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</si>
  <si>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</si>
  <si>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</si>
  <si>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</si>
  <si>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</si>
  <si>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</si>
  <si>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</si>
  <si>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</si>
  <si>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</si>
  <si>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</si>
  <si>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</si>
  <si>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</si>
  <si>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</si>
  <si>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</si>
  <si>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</si>
  <si>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</si>
  <si>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</si>
  <si>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</si>
  <si>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</si>
  <si>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</si>
  <si>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</si>
  <si>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</si>
  <si>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</si>
  <si>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</si>
  <si>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</si>
  <si>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</si>
  <si>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</si>
  <si>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</si>
  <si>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</si>
  <si>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</si>
  <si>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</si>
  <si>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</si>
  <si>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</si>
  <si>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</si>
  <si>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</si>
  <si>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</si>
  <si>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</si>
  <si>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</si>
  <si>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</si>
  <si>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</si>
  <si>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</si>
  <si>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</si>
  <si>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</si>
  <si>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</si>
  <si>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</si>
  <si>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</si>
  <si>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</si>
  <si>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</si>
  <si>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</si>
  <si>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</si>
  <si>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</si>
  <si>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</si>
  <si>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</si>
  <si>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</si>
  <si>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</si>
  <si>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</si>
  <si>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</si>
  <si>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</si>
  <si>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</si>
  <si>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</si>
  <si>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</si>
  <si>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</si>
  <si>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</si>
  <si>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</si>
  <si>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</si>
  <si>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</si>
  <si>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</si>
  <si>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</si>
  <si>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</si>
  <si>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</si>
  <si>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</si>
  <si>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</si>
  <si>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</si>
  <si>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</si>
  <si>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</si>
  <si>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</si>
  <si>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</si>
  <si>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</si>
  <si>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</si>
  <si>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</si>
  <si>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</si>
  <si>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</si>
  <si>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</si>
  <si>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</si>
  <si>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</si>
  <si>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</si>
  <si>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</si>
  <si>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</si>
  <si>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</si>
  <si>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</si>
  <si>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</si>
  <si>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</si>
  <si>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</si>
  <si>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</si>
  <si>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</si>
  <si>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</si>
  <si>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</si>
  <si>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</si>
  <si>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</si>
  <si>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</si>
  <si>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</si>
  <si>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</si>
  <si>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</si>
  <si>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</si>
  <si>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</si>
  <si>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</si>
  <si>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</si>
  <si>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</si>
  <si>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</si>
  <si>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</si>
  <si>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</si>
  <si>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</si>
  <si>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</si>
  <si>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</si>
  <si>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</si>
  <si>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</si>
  <si>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</si>
  <si>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</si>
  <si>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</si>
  <si>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</si>
  <si>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</si>
  <si>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</si>
  <si>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</si>
  <si>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</si>
  <si>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</si>
  <si>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</si>
  <si>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</si>
  <si>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</si>
  <si>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</si>
  <si>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</si>
  <si>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</si>
  <si>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</si>
  <si>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</si>
  <si>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</si>
  <si>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</si>
  <si>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</si>
  <si>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</si>
  <si>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</si>
  <si>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</si>
  <si>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</si>
  <si>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</si>
  <si>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</si>
  <si>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</si>
  <si>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</si>
  <si>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</si>
  <si>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</si>
  <si>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</si>
  <si>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</si>
  <si>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</si>
  <si>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</si>
  <si>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</si>
  <si>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</si>
  <si>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</si>
  <si>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</si>
  <si>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</si>
  <si>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</si>
  <si>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</si>
  <si>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</si>
  <si>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</si>
  <si>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</si>
  <si>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</si>
  <si>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</si>
  <si>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</si>
  <si>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</si>
  <si>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</si>
  <si>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</si>
  <si>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</si>
  <si>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</si>
  <si>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</si>
  <si>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</si>
  <si>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</si>
  <si>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</si>
  <si>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</si>
  <si>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</si>
  <si>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</si>
  <si>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</si>
  <si>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</si>
  <si>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</si>
  <si>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</si>
  <si>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</si>
  <si>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</si>
  <si>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</si>
  <si>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</si>
  <si>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</si>
  <si>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</si>
  <si>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</si>
  <si>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</si>
  <si>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</si>
  <si>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</si>
  <si>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</si>
  <si>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</si>
  <si>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</si>
  <si>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</si>
  <si>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</si>
  <si>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</si>
  <si>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</si>
  <si>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</si>
  <si>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</si>
  <si>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</si>
  <si>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</si>
  <si>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</si>
  <si>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</si>
  <si>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</si>
  <si>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</si>
  <si>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</si>
  <si>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</si>
  <si>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</si>
  <si>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</si>
  <si>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</si>
  <si>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</si>
  <si>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</si>
  <si>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</si>
  <si>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</si>
  <si>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</si>
  <si>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</si>
  <si>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</si>
  <si>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</si>
  <si>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</si>
  <si>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</si>
  <si>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</si>
  <si>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</si>
  <si>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</si>
  <si>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</si>
  <si>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</si>
  <si>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</si>
  <si>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</si>
  <si>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</si>
  <si>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</si>
  <si>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</si>
  <si>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</si>
  <si>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</si>
  <si>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</si>
  <si>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</si>
  <si>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</si>
  <si>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</si>
  <si>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</si>
  <si>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</si>
  <si>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</si>
  <si>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</si>
  <si>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</si>
  <si>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</si>
  <si>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</si>
  <si>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</si>
  <si>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</si>
  <si>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</si>
  <si>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</si>
  <si>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</si>
  <si>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</si>
  <si>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</si>
  <si>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</si>
  <si>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</si>
  <si>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</si>
  <si>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</si>
  <si>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</si>
  <si>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</si>
  <si>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</si>
  <si>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</si>
  <si>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</si>
  <si>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</si>
  <si>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</si>
  <si>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</si>
  <si>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</si>
  <si>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</si>
  <si>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</si>
  <si>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</si>
  <si>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</si>
  <si>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</si>
  <si>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</si>
  <si>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</si>
  <si>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</si>
  <si>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</si>
  <si>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</si>
  <si>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</si>
  <si>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</si>
  <si>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</si>
  <si>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</si>
  <si>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</si>
  <si>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</si>
  <si>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</si>
  <si>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</si>
  <si>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</si>
  <si>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</si>
  <si>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</si>
  <si>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</si>
  <si>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</si>
  <si>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</si>
  <si>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</si>
  <si>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</si>
  <si>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</si>
  <si>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</si>
  <si>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</si>
  <si>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</si>
  <si>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</si>
  <si>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</si>
  <si>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</si>
  <si>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</si>
  <si>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</si>
  <si>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</si>
  <si>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</si>
  <si>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</si>
  <si>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</si>
  <si>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</si>
  <si>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</si>
  <si>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</si>
  <si>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</si>
  <si>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</si>
  <si>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</si>
  <si>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</si>
  <si>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</si>
  <si>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</si>
  <si>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</si>
  <si>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</si>
  <si>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</si>
  <si>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</si>
  <si>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</si>
  <si>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</si>
  <si>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</si>
  <si>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</si>
  <si>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</si>
  <si>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</si>
  <si>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</si>
  <si>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</si>
  <si>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</si>
  <si>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</si>
  <si>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</si>
  <si>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</si>
  <si>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</si>
  <si>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</si>
  <si>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</si>
  <si>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</si>
  <si>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</si>
  <si>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</si>
  <si>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</si>
  <si>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</si>
  <si>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</si>
  <si>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</si>
  <si>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</si>
  <si>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</si>
  <si>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</si>
  <si>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</si>
  <si>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</si>
  <si>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</si>
  <si>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</si>
  <si>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</si>
  <si>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</si>
  <si>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</si>
  <si>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</si>
  <si>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</si>
  <si>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</si>
  <si>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</si>
  <si>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</si>
  <si>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</si>
  <si>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</si>
  <si>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</si>
  <si>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</si>
  <si>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</si>
  <si>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</si>
  <si>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</si>
  <si>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</si>
  <si>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</si>
  <si>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</si>
  <si>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</si>
  <si>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</si>
  <si>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</si>
  <si>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</si>
  <si>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</si>
  <si>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</si>
  <si>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</si>
  <si>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</si>
  <si>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</si>
  <si>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</si>
  <si>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</si>
  <si>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</si>
  <si>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</si>
  <si>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</si>
  <si>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</si>
  <si>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</si>
  <si>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</si>
  <si>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</si>
  <si>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</si>
  <si>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</si>
  <si>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</si>
  <si>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</si>
  <si>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</si>
  <si>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</si>
  <si>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</si>
  <si>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</si>
  <si>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</si>
  <si>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</si>
  <si>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</si>
  <si>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</si>
  <si>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</si>
  <si>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</si>
  <si>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</si>
  <si>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</si>
  <si>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</si>
  <si>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</si>
  <si>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</si>
  <si>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</si>
  <si>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</si>
  <si>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</si>
  <si>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</si>
  <si>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</si>
  <si>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</si>
  <si>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</si>
  <si>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</si>
  <si>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</si>
  <si>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</si>
  <si>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</si>
  <si>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</si>
  <si>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</si>
  <si>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</si>
  <si>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</si>
  <si>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</si>
  <si>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</si>
  <si>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</si>
  <si>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</si>
  <si>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</si>
  <si>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</si>
  <si>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</si>
  <si>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</si>
  <si>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</si>
  <si>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</si>
  <si>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</si>
  <si>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</si>
  <si>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</si>
  <si>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</si>
  <si>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</si>
  <si>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</si>
  <si>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</si>
  <si>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</si>
  <si>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</si>
  <si>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</si>
  <si>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</si>
  <si>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</si>
  <si>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</si>
  <si>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</si>
  <si>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</si>
  <si>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</si>
  <si>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</si>
  <si>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</si>
  <si>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</si>
  <si>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</si>
  <si>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</si>
  <si>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</si>
  <si>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</si>
  <si>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</si>
  <si>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</si>
  <si>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</si>
  <si>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</si>
  <si>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</si>
  <si>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</si>
  <si>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</si>
  <si>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</si>
  <si>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</si>
  <si>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</si>
  <si>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</si>
  <si>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</si>
  <si>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</si>
  <si>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</si>
  <si>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</si>
  <si>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</si>
  <si>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</si>
  <si>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</si>
  <si>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</si>
  <si>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</si>
  <si>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</si>
  <si>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</si>
  <si>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</si>
  <si>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</si>
  <si>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</si>
  <si>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</si>
  <si>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</si>
  <si>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</si>
  <si>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</si>
  <si>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</si>
  <si>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</si>
  <si>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</si>
  <si>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</si>
  <si>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</si>
  <si>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</si>
  <si>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</si>
  <si>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</si>
  <si>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</si>
  <si>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</si>
  <si>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</si>
  <si>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</si>
  <si>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</si>
  <si>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</si>
  <si>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</si>
  <si>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</si>
  <si>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</si>
  <si>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</si>
  <si>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</si>
  <si>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</si>
  <si>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</si>
  <si>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</si>
  <si>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</si>
  <si>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</si>
  <si>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</si>
  <si>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</si>
  <si>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</si>
  <si>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</si>
  <si>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</si>
  <si>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</si>
  <si>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</si>
  <si>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</si>
  <si>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</si>
  <si>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</si>
  <si>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</si>
  <si>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</si>
  <si>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</si>
  <si>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</si>
  <si>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</si>
  <si>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</si>
  <si>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</si>
  <si>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</si>
  <si>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</si>
  <si>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</si>
  <si>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</si>
  <si>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</si>
  <si>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</si>
  <si>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</si>
  <si>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</si>
  <si>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</si>
  <si>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</si>
  <si>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</si>
  <si>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</si>
  <si>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</si>
  <si>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</si>
  <si>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</si>
  <si>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</si>
  <si>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</si>
  <si>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</si>
  <si>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</si>
  <si>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</si>
  <si>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</si>
  <si>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</si>
  <si>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</si>
  <si>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</si>
  <si>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</si>
  <si>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</si>
  <si>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</si>
  <si>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</si>
  <si>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</si>
  <si>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</si>
  <si>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</si>
  <si>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</si>
  <si>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</si>
  <si>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</si>
  <si>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</si>
  <si>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</si>
  <si>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</si>
  <si>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</si>
  <si>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</si>
  <si>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</si>
  <si>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</si>
  <si>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</si>
  <si>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</si>
  <si>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</si>
  <si>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</si>
  <si>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</si>
  <si>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</si>
  <si>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</si>
  <si>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</si>
  <si>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</si>
  <si>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</si>
  <si>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</si>
  <si>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</si>
  <si>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</si>
  <si>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</si>
  <si>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</si>
  <si>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</si>
  <si>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</si>
  <si>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</si>
  <si>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</si>
  <si>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</si>
  <si>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</si>
  <si>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</si>
  <si>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</si>
  <si>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</si>
  <si>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</si>
  <si>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</si>
  <si>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</si>
  <si>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</si>
  <si>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</si>
  <si>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</si>
  <si>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</si>
  <si>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</si>
  <si>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</si>
  <si>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</si>
  <si>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</si>
  <si>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</si>
  <si>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</si>
  <si>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</si>
  <si>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</si>
  <si>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</si>
  <si>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</si>
  <si>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</si>
  <si>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</si>
  <si>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</si>
  <si>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</si>
  <si>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</si>
  <si>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</si>
  <si>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</si>
  <si>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</si>
  <si>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</si>
  <si>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</si>
  <si>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</si>
  <si>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</si>
  <si>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</si>
  <si>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</si>
  <si>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</si>
  <si>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</si>
  <si>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</si>
  <si>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</si>
  <si>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</si>
  <si>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</si>
  <si>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</si>
  <si>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</si>
  <si>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</si>
  <si>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</si>
  <si>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</si>
  <si>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</si>
  <si>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</si>
  <si>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</si>
  <si>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</si>
  <si>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</si>
  <si>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</si>
  <si>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</si>
  <si>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</si>
  <si>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</si>
  <si>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</si>
  <si>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</si>
  <si>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</si>
  <si>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</si>
  <si>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</si>
  <si>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</si>
  <si>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</si>
  <si>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</si>
  <si>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</si>
  <si>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</si>
  <si>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</si>
  <si>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</si>
  <si>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</si>
  <si>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</si>
  <si>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</si>
  <si>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</si>
  <si>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</si>
  <si>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</si>
  <si>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</si>
  <si>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</si>
  <si>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</si>
  <si>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</si>
  <si>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</si>
  <si>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</si>
  <si>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</si>
  <si>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</si>
  <si>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</si>
  <si>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</si>
  <si>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</si>
  <si>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</si>
  <si>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</si>
  <si>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</si>
  <si>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</si>
  <si>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</si>
  <si>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</si>
  <si>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</si>
  <si>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</si>
  <si>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</si>
  <si>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</si>
  <si>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</si>
  <si>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</si>
  <si>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</si>
  <si>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</si>
  <si>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</si>
  <si>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</si>
  <si>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</si>
  <si>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</si>
  <si>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</si>
  <si>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</si>
  <si>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</si>
  <si>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</si>
  <si>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</si>
  <si>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</si>
  <si>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</si>
  <si>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</si>
  <si>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</si>
  <si>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</si>
  <si>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</si>
  <si>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</si>
  <si>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</si>
  <si>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</si>
  <si>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</si>
  <si>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</si>
  <si>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</si>
  <si>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</si>
  <si>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</si>
  <si>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</si>
  <si>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</si>
  <si>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</si>
  <si>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</si>
  <si>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</si>
  <si>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</si>
  <si>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</si>
  <si>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</si>
  <si>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</si>
  <si>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</si>
  <si>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</si>
  <si>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</si>
  <si>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</si>
  <si>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</si>
  <si>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</si>
  <si>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</si>
  <si>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</si>
  <si>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</si>
  <si>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</si>
  <si>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</si>
  <si>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</si>
  <si>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</si>
  <si>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</si>
  <si>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</si>
  <si>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</si>
  <si>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</si>
  <si>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</si>
  <si>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</si>
  <si>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</si>
  <si>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</si>
  <si>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</si>
  <si>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</si>
  <si>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</si>
  <si>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</si>
  <si>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</si>
  <si>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</si>
  <si>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</si>
  <si>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</si>
  <si>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</si>
  <si>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</si>
  <si>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</si>
  <si>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</si>
  <si>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</si>
  <si>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</si>
  <si>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</si>
  <si>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</si>
  <si>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</si>
  <si>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</si>
  <si>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</si>
  <si>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</si>
  <si>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</si>
  <si>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</si>
  <si>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</si>
  <si>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</si>
  <si>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</si>
  <si>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</si>
  <si>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</si>
  <si>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</si>
  <si>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</si>
  <si>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</si>
  <si>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</si>
  <si>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</si>
  <si>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</si>
  <si>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</si>
  <si>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</si>
  <si>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</si>
  <si>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</si>
  <si>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</si>
  <si>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</si>
  <si>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</si>
  <si>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</si>
  <si>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</si>
  <si>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</si>
  <si>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</si>
  <si>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</si>
  <si>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</si>
  <si>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</si>
  <si>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</si>
  <si>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</si>
  <si>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</si>
  <si>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</si>
  <si>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</si>
  <si>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</si>
  <si>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</si>
  <si>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</si>
  <si>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</si>
  <si>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</si>
  <si>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</si>
  <si>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</si>
  <si>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</si>
  <si>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</si>
  <si>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</si>
  <si>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</si>
  <si>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</si>
  <si>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</si>
  <si>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</si>
  <si>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</si>
  <si>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</si>
  <si>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</si>
  <si>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</si>
  <si>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</si>
  <si>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</si>
  <si>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</si>
  <si>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</si>
  <si>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</si>
  <si>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</si>
  <si>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</si>
  <si>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</si>
  <si>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</si>
  <si>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</si>
  <si>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</si>
  <si>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</si>
  <si>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</si>
  <si>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</si>
  <si>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</si>
  <si>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</si>
  <si>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</si>
  <si>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</si>
  <si>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</si>
  <si>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</si>
  <si>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</si>
  <si>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</si>
  <si>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</si>
  <si>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</si>
  <si>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</si>
  <si>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</si>
  <si>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</si>
  <si>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</si>
  <si>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</si>
  <si>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</si>
  <si>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</si>
  <si>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</si>
  <si>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</si>
  <si>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</si>
  <si>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</si>
  <si>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</si>
  <si>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</si>
  <si>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</si>
  <si>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</si>
  <si>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</si>
  <si>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</si>
  <si>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</si>
  <si>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</si>
  <si>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</si>
  <si>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</si>
  <si>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</si>
  <si>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</si>
  <si>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</si>
  <si>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</si>
  <si>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</si>
  <si>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</si>
  <si>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</si>
  <si>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</si>
  <si>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</si>
  <si>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</si>
  <si>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</si>
  <si>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</si>
  <si>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</si>
  <si>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</si>
  <si>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</si>
  <si>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</si>
  <si>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</si>
  <si>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</si>
  <si>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</si>
  <si>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</si>
  <si>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</si>
  <si>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</si>
  <si>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</si>
  <si>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</si>
  <si>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</si>
  <si>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</si>
  <si>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</si>
  <si>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</si>
  <si>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</si>
  <si>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</si>
  <si>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</si>
  <si>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</si>
  <si>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</si>
  <si>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</si>
  <si>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</si>
  <si>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</si>
  <si>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</si>
  <si>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</si>
  <si>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</si>
  <si>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</si>
  <si>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</si>
  <si>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</si>
  <si>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</si>
  <si>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</si>
  <si>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</si>
  <si>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</si>
  <si>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</si>
  <si>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</si>
  <si>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</si>
  <si>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</si>
  <si>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</si>
  <si>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</si>
  <si>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</si>
  <si>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</si>
  <si>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</si>
  <si>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</si>
  <si>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</si>
  <si>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</si>
  <si>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</si>
  <si>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</si>
  <si>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</si>
  <si>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</si>
  <si>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</si>
  <si>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</si>
  <si>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</si>
  <si>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</si>
  <si>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</si>
  <si>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</si>
  <si>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</si>
  <si>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</si>
  <si>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</si>
  <si>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</si>
  <si>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</si>
  <si>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</si>
  <si>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</si>
  <si>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</si>
  <si>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</si>
  <si>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</si>
  <si>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</si>
  <si>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</si>
  <si>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</si>
  <si>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</si>
  <si>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</si>
  <si>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</si>
  <si>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</si>
  <si>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</si>
  <si>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</si>
  <si>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</si>
  <si>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</si>
  <si>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</si>
  <si>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</si>
  <si>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</si>
  <si>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</si>
  <si>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</si>
  <si>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</si>
  <si>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</si>
  <si>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</si>
  <si>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</si>
  <si>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</si>
  <si>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</si>
  <si>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</si>
  <si>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</si>
  <si>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</si>
  <si>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</si>
  <si>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</si>
  <si>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</si>
  <si>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</si>
  <si>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</si>
  <si>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</si>
  <si>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</si>
  <si>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</si>
  <si>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</si>
  <si>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</si>
  <si>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</si>
  <si>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</si>
  <si>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</si>
  <si>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</si>
  <si>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</si>
  <si>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</si>
  <si>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</si>
  <si>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</si>
  <si>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</si>
  <si>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</si>
  <si>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</si>
  <si>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</si>
  <si>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</si>
  <si>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</si>
  <si>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</si>
  <si>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</si>
  <si>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</si>
  <si>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</si>
  <si>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</si>
  <si>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</si>
  <si>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</si>
  <si>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</si>
  <si>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</si>
  <si>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</si>
  <si>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</si>
  <si>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</si>
  <si>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</si>
  <si>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</si>
  <si>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</si>
  <si>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</si>
  <si>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</si>
  <si>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</si>
  <si>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</si>
  <si>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</si>
  <si>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</si>
  <si>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</si>
  <si>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</si>
  <si>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</si>
  <si>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</si>
  <si>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</si>
  <si>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</si>
  <si>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</si>
  <si>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</si>
  <si>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</si>
  <si>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</si>
  <si>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</si>
  <si>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</si>
  <si>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</si>
  <si>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</si>
  <si>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</si>
  <si>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</si>
  <si>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</si>
  <si>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</si>
  <si>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</si>
  <si>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</si>
  <si>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</si>
  <si>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</si>
  <si>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</si>
  <si>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</si>
  <si>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</si>
  <si>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</si>
  <si>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</si>
  <si>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</si>
  <si>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</si>
  <si>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</si>
  <si>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</si>
  <si>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</si>
  <si>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</si>
  <si>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</si>
  <si>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</si>
  <si>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</si>
  <si>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</si>
  <si>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</si>
  <si>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</si>
  <si>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</si>
  <si>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</si>
  <si>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</si>
  <si>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</si>
  <si>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</si>
  <si>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</si>
  <si>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</si>
  <si>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</si>
  <si>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</si>
  <si>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</si>
  <si>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</si>
  <si>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</si>
  <si>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</si>
  <si>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</si>
  <si>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</si>
  <si>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</si>
  <si>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</si>
  <si>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</si>
  <si>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</si>
  <si>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</si>
  <si>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</si>
  <si>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</si>
  <si>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</si>
  <si>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</si>
  <si>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</si>
  <si>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</si>
  <si>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</si>
  <si>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</si>
  <si>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</si>
  <si>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</si>
  <si>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</si>
  <si>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</si>
  <si>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</si>
  <si>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</si>
  <si>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</si>
  <si>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</si>
  <si>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</si>
  <si>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</si>
  <si>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</si>
  <si>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</si>
  <si>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</si>
  <si>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</si>
  <si>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</si>
  <si>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</si>
  <si>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</si>
  <si>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</si>
  <si>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</si>
  <si>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</si>
  <si>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</si>
  <si>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</si>
  <si>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</si>
  <si>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</si>
  <si>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</si>
  <si>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</si>
  <si>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</si>
  <si>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</si>
  <si>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</si>
  <si>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</si>
  <si>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</si>
  <si>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</si>
  <si>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</si>
  <si>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</si>
  <si>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</si>
  <si>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</si>
  <si>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</si>
  <si>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</si>
  <si>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</si>
  <si>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</si>
  <si>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</si>
  <si>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</si>
  <si>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</si>
  <si>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</si>
  <si>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</si>
  <si>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</si>
  <si>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</si>
  <si>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</si>
  <si>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</si>
  <si>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</si>
  <si>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</si>
  <si>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</si>
  <si>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</si>
  <si>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</si>
  <si>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</si>
  <si>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</si>
  <si>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</si>
  <si>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</si>
  <si>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</si>
  <si>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</si>
  <si>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</si>
  <si>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</si>
  <si>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</si>
  <si>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</si>
  <si>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</si>
  <si>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</si>
  <si>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</si>
  <si>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</si>
  <si>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</si>
  <si>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</si>
  <si>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</si>
  <si>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</si>
  <si>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</si>
  <si>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</si>
  <si>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</si>
  <si>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</si>
  <si>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</si>
  <si>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</si>
  <si>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</si>
  <si>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</si>
  <si>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</si>
  <si>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</si>
  <si>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</si>
  <si>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</si>
  <si>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</si>
  <si>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</si>
  <si>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</si>
  <si>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</si>
  <si>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</si>
  <si>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</si>
  <si>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</si>
  <si>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</si>
  <si>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</si>
  <si>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</si>
  <si>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</si>
  <si>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</si>
  <si>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</si>
  <si>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</si>
  <si>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</si>
  <si>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</si>
  <si>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</si>
  <si>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</si>
  <si>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</si>
  <si>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</si>
  <si>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</si>
  <si>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</si>
  <si>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</si>
  <si>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</si>
  <si>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</si>
  <si>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</si>
  <si>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</si>
  <si>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</si>
  <si>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</si>
  <si>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</si>
  <si>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</si>
  <si>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</si>
  <si>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</si>
  <si>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</si>
  <si>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</si>
  <si>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</si>
  <si>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</si>
  <si>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</si>
  <si>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</si>
  <si>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</si>
  <si>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</si>
  <si>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</si>
  <si>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</si>
  <si>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</si>
  <si>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</si>
  <si>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</si>
  <si>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</si>
  <si>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</si>
  <si>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</si>
  <si>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</si>
  <si>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</si>
  <si>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</si>
  <si>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</si>
  <si>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</si>
  <si>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</si>
  <si>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</si>
  <si>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</si>
  <si>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</si>
  <si>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</si>
  <si>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</si>
  <si>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</si>
  <si>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</si>
  <si>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</si>
  <si>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</si>
  <si>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</si>
  <si>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</si>
  <si>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</si>
  <si>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</si>
  <si>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</si>
  <si>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</si>
  <si>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</si>
  <si>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</si>
  <si>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</si>
  <si>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</si>
  <si>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</si>
  <si>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</si>
  <si>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</si>
  <si>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</si>
  <si>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</si>
  <si>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</si>
  <si>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</si>
  <si>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</si>
  <si>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</si>
  <si>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</si>
  <si>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</si>
  <si>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</si>
  <si>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</si>
  <si>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</si>
  <si>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</si>
  <si>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</si>
  <si>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</si>
  <si>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</si>
  <si>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</si>
  <si>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</si>
  <si>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</si>
  <si>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</si>
  <si>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</si>
  <si>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</si>
  <si>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</si>
  <si>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</si>
  <si>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</si>
  <si>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</si>
  <si>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</si>
  <si>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</si>
  <si>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</si>
  <si>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</si>
  <si>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</si>
  <si>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</si>
  <si>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</si>
  <si>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</si>
  <si>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</si>
  <si>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</si>
  <si>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</si>
  <si>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</si>
  <si>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</si>
  <si>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</si>
  <si>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</si>
  <si>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</si>
  <si>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</si>
  <si>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</si>
  <si>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</si>
  <si>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</si>
  <si>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</si>
  <si>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</si>
  <si>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</si>
  <si>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</si>
  <si>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</si>
  <si>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</si>
  <si>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</si>
  <si>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</si>
  <si>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</si>
  <si>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</si>
  <si>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</si>
  <si>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</si>
  <si>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</si>
  <si>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</si>
  <si>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</si>
  <si>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</si>
  <si>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</si>
  <si>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</si>
  <si>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</si>
  <si>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</si>
  <si>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</si>
  <si>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</si>
  <si>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</si>
  <si>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</si>
  <si>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</si>
  <si>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</si>
  <si>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</si>
  <si>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</si>
  <si>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</si>
  <si>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</si>
  <si>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</si>
  <si>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</si>
  <si>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</si>
  <si>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</si>
  <si>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</si>
  <si>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</si>
  <si>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</si>
  <si>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</si>
  <si>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</si>
  <si>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</si>
  <si>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</si>
  <si>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</si>
  <si>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</si>
  <si>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</si>
  <si>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</si>
  <si>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</si>
  <si>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</si>
  <si>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</si>
  <si>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</si>
  <si>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</si>
  <si>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</si>
  <si>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</si>
  <si>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</si>
  <si>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</si>
  <si>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</si>
  <si>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</si>
  <si>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</si>
  <si>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</si>
  <si>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</si>
  <si>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</si>
  <si>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</si>
  <si>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</si>
  <si>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</si>
  <si>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</si>
  <si>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</si>
  <si>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</si>
  <si>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</si>
  <si>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</si>
  <si>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</si>
  <si>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</si>
  <si>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</si>
  <si>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</si>
  <si>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</si>
  <si>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</si>
  <si>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</si>
  <si>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</si>
  <si>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</si>
  <si>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</si>
  <si>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</si>
  <si>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</si>
  <si>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</si>
  <si>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</si>
  <si>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</si>
  <si>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</si>
  <si>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</si>
  <si>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</si>
  <si>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</si>
  <si>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</si>
  <si>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</si>
  <si>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</si>
  <si>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</si>
  <si>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</si>
  <si>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</si>
  <si>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</si>
  <si>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</si>
  <si>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</si>
  <si>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</si>
  <si>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</si>
  <si>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</si>
  <si>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</si>
  <si>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</si>
  <si>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</si>
  <si>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</si>
  <si>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</si>
  <si>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</si>
  <si>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</si>
  <si>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</si>
  <si>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</si>
  <si>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</si>
  <si>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</si>
  <si>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</si>
  <si>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</si>
  <si>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</si>
  <si>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</si>
  <si>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</si>
  <si>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</si>
  <si>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</si>
  <si>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</si>
  <si>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</si>
  <si>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</si>
  <si>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</si>
  <si>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</si>
  <si>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</si>
  <si>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</si>
  <si>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</si>
  <si>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</si>
  <si>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</si>
  <si>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</si>
  <si>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</si>
  <si>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</si>
  <si>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</si>
  <si>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</si>
  <si>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</si>
  <si>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</si>
  <si>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</si>
  <si>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</si>
  <si>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</si>
  <si>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</si>
  <si>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</si>
  <si>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</si>
  <si>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</si>
  <si>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</si>
  <si>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</si>
  <si>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</si>
  <si>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</si>
  <si>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</si>
  <si>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</si>
  <si>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</si>
  <si>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</si>
  <si>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</si>
  <si>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</si>
  <si>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</si>
  <si>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</si>
  <si>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</si>
  <si>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</si>
  <si>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</si>
  <si>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</si>
  <si>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</si>
  <si>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</si>
  <si>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</si>
  <si>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</si>
  <si>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</si>
  <si>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</si>
  <si>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</si>
  <si>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</si>
  <si>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</si>
  <si>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</si>
  <si>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</si>
  <si>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</si>
  <si>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</si>
  <si>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</si>
  <si>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</si>
  <si>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</si>
  <si>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</si>
  <si>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</si>
  <si>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</si>
  <si>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</si>
  <si>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</si>
  <si>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</si>
  <si>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</si>
  <si>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</si>
  <si>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</si>
  <si>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</si>
  <si>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</si>
  <si>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</si>
  <si>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</si>
  <si>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</si>
  <si>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</si>
  <si>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</si>
  <si>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</si>
  <si>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</si>
  <si>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</si>
  <si>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</si>
  <si>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</si>
  <si>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</si>
  <si>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</si>
  <si>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</si>
  <si>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</si>
  <si>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</si>
  <si>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</si>
  <si>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</si>
  <si>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</si>
  <si>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</si>
  <si>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</si>
  <si>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</si>
  <si>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</si>
  <si>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</si>
  <si>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</si>
  <si>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</si>
  <si>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</si>
  <si>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</si>
  <si>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</si>
  <si>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</si>
  <si>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</si>
  <si>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</si>
  <si>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</si>
  <si>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</si>
  <si>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</si>
  <si>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</si>
  <si>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</si>
  <si>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</si>
  <si>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</si>
  <si>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</si>
  <si>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</si>
  <si>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</si>
  <si>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</si>
  <si>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</si>
  <si>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</si>
  <si>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</si>
  <si>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</si>
  <si>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</si>
  <si>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</si>
  <si>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</si>
  <si>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</si>
  <si>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</si>
  <si>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</si>
  <si>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</si>
  <si>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</si>
  <si>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</si>
  <si>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</si>
  <si>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</si>
  <si>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</si>
  <si>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</si>
  <si>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</si>
  <si>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</si>
  <si>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</si>
  <si>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</si>
  <si>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</si>
  <si>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</si>
  <si>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</si>
  <si>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</si>
  <si>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</si>
  <si>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</si>
  <si>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</si>
  <si>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</si>
  <si>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</si>
  <si>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</si>
  <si>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</si>
  <si>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</si>
  <si>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</si>
  <si>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</si>
  <si>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</si>
  <si>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</si>
  <si>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</si>
  <si>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</si>
  <si>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</si>
  <si>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</si>
  <si>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</si>
  <si>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</si>
  <si>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</si>
  <si>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</si>
  <si>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</si>
  <si>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</si>
  <si>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</si>
  <si>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</si>
  <si>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</si>
  <si>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</si>
  <si>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</si>
  <si>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</si>
  <si>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</si>
  <si>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</si>
  <si>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</si>
  <si>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</si>
  <si>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</si>
  <si>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</si>
  <si>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</si>
  <si>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</si>
  <si>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</si>
  <si>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</si>
  <si>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</si>
  <si>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</si>
  <si>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</si>
  <si>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</si>
  <si>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</si>
  <si>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</si>
  <si>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</si>
  <si>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</si>
  <si>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</si>
  <si>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</si>
  <si>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</si>
  <si>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</si>
  <si>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</si>
  <si>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</si>
  <si>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</si>
  <si>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</si>
  <si>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</si>
  <si>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</si>
  <si>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</si>
  <si>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</si>
  <si>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</si>
  <si>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</si>
  <si>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</si>
  <si>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</si>
  <si>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</si>
  <si>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</si>
  <si>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</si>
  <si>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</si>
  <si>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</si>
  <si>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</si>
  <si>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</si>
  <si>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</si>
  <si>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</si>
  <si>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</si>
  <si>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</si>
  <si>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</si>
  <si>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</si>
  <si>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</si>
  <si>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</si>
  <si>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</si>
  <si>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</si>
  <si>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</si>
  <si>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</si>
  <si>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</si>
  <si>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</si>
  <si>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</si>
  <si>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</si>
  <si>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</si>
  <si>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</si>
  <si>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</si>
  <si>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</si>
  <si>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</si>
  <si>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</si>
  <si>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</si>
  <si>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</si>
  <si>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</si>
  <si>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</si>
  <si>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</si>
  <si>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</si>
  <si>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</si>
  <si>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</si>
  <si>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</si>
  <si>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</si>
  <si>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</si>
  <si>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</si>
  <si>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</si>
  <si>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</si>
  <si>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</si>
  <si>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</si>
  <si>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</si>
  <si>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</si>
  <si>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</si>
  <si>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</si>
  <si>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</si>
  <si>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</si>
  <si>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</si>
  <si>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</si>
  <si>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</si>
  <si>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</si>
  <si>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</si>
  <si>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</si>
  <si>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</si>
  <si>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</si>
  <si>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</si>
  <si>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</si>
  <si>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</si>
  <si>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</si>
  <si>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</si>
  <si>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</si>
  <si>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</si>
  <si>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</si>
  <si>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</si>
  <si>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</si>
  <si>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</si>
  <si>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</si>
  <si>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</si>
  <si>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</si>
  <si>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</si>
  <si>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</si>
  <si>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</si>
  <si>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</si>
  <si>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</si>
  <si>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</si>
  <si>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</si>
  <si>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</si>
  <si>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</si>
  <si>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</si>
  <si>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</si>
  <si>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</si>
  <si>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</si>
  <si>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</si>
  <si>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</si>
  <si>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</si>
  <si>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</si>
  <si>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</si>
  <si>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</si>
  <si>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</si>
  <si>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</si>
  <si>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</si>
  <si>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</si>
  <si>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</si>
  <si>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</si>
  <si>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</si>
  <si>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</si>
  <si>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</si>
  <si>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</si>
  <si>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</si>
  <si>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</si>
  <si>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</si>
  <si>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</si>
  <si>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</si>
  <si>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</si>
  <si>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</si>
  <si>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</si>
  <si>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</si>
  <si>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</si>
  <si>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</si>
  <si>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</si>
  <si>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</si>
  <si>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</si>
  <si>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</si>
  <si>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</si>
  <si>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</si>
  <si>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</si>
  <si>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</si>
  <si>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</si>
  <si>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</si>
  <si>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</si>
  <si>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</si>
  <si>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</si>
  <si>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</si>
  <si>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</si>
  <si>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</si>
  <si>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</si>
  <si>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</si>
  <si>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</si>
  <si>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</si>
  <si>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</si>
  <si>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</si>
  <si>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</si>
  <si>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</si>
  <si>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</si>
  <si>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</si>
  <si>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</si>
  <si>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</si>
  <si>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</si>
  <si>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</si>
  <si>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</si>
  <si>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</si>
  <si>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</si>
  <si>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</si>
  <si>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</si>
  <si>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</si>
  <si>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</si>
  <si>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</si>
  <si>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</si>
  <si>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</si>
  <si>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</si>
  <si>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</si>
  <si>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</si>
  <si>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</si>
  <si>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</si>
  <si>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</si>
  <si>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</si>
  <si>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</si>
  <si>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</si>
  <si>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</si>
  <si>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</si>
  <si>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</si>
  <si>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</si>
  <si>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</si>
  <si>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</si>
  <si>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</si>
  <si>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</si>
  <si>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</si>
  <si>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</si>
  <si>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</si>
  <si>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</si>
  <si>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</si>
  <si>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</si>
  <si>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</si>
  <si>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</si>
  <si>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</si>
  <si>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</si>
  <si>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</si>
  <si>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</si>
  <si>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</si>
  <si>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</si>
  <si>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</si>
  <si>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</si>
  <si>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</si>
  <si>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</si>
  <si>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</si>
  <si>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</si>
  <si>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</si>
  <si>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</si>
  <si>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</si>
  <si>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</si>
  <si>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</si>
  <si>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</si>
  <si>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</si>
  <si>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</si>
  <si>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</si>
  <si>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</si>
  <si>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</si>
  <si>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</si>
  <si>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</si>
  <si>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</si>
  <si>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</si>
  <si>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</si>
  <si>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</si>
  <si>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</si>
  <si>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</si>
  <si>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</si>
  <si>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</si>
  <si>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</si>
  <si>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</si>
  <si>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</si>
  <si>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</si>
  <si>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</si>
  <si>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</si>
  <si>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</si>
  <si>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</si>
  <si>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</si>
  <si>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</si>
  <si>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</si>
  <si>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</si>
  <si>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</si>
  <si>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</si>
  <si>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</si>
  <si>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</si>
  <si>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</si>
  <si>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</si>
  <si>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</si>
  <si>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</si>
  <si>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</si>
  <si>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</si>
  <si>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</si>
  <si>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</si>
  <si>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</si>
  <si>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</si>
  <si>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</si>
  <si>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</si>
  <si>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</si>
  <si>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</si>
  <si>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</si>
  <si>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</si>
  <si>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</si>
  <si>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</si>
  <si>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</si>
  <si>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</si>
  <si>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</si>
  <si>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</si>
  <si>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</si>
  <si>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</si>
  <si>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</si>
  <si>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</si>
  <si>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</si>
  <si>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</si>
  <si>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</si>
  <si>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</si>
  <si>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</si>
  <si>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</si>
  <si>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</si>
  <si>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</si>
  <si>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</si>
  <si>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</si>
  <si>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</si>
  <si>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</si>
  <si>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</si>
  <si>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</si>
  <si>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</si>
  <si>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</si>
  <si>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</si>
  <si>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</si>
  <si>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</si>
  <si>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</si>
  <si>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</si>
  <si>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</si>
  <si>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</si>
  <si>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</si>
  <si>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</si>
  <si>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</si>
  <si>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</si>
  <si>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</si>
  <si>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</si>
  <si>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</si>
  <si>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</si>
  <si>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</si>
  <si>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</si>
  <si>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</si>
  <si>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</si>
  <si>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</si>
  <si>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</si>
  <si>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</si>
  <si>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</si>
  <si>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</si>
  <si>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</si>
  <si>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</si>
  <si>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</si>
  <si>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</si>
  <si>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</si>
  <si>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</si>
  <si>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</si>
  <si>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</si>
  <si>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</si>
  <si>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</si>
  <si>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</si>
  <si>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</si>
  <si>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</si>
  <si>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</si>
  <si>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</si>
  <si>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</si>
  <si>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</si>
  <si>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</si>
  <si>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</si>
  <si>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</si>
  <si>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</si>
  <si>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</si>
  <si>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</si>
  <si>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</si>
  <si>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</si>
  <si>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</si>
  <si>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</si>
  <si>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</si>
  <si>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</si>
  <si>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</si>
  <si>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</si>
  <si>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</si>
  <si>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</si>
  <si>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</si>
  <si>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</si>
  <si>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</si>
  <si>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</si>
  <si>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</si>
  <si>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</si>
  <si>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</si>
  <si>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</si>
  <si>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</si>
  <si>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</si>
  <si>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</si>
  <si>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</si>
  <si>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</si>
  <si>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</si>
  <si>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</si>
  <si>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</si>
  <si>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</si>
  <si>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</si>
  <si>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</si>
  <si>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</si>
  <si>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</si>
  <si>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</si>
  <si>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</si>
  <si>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</si>
  <si>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</si>
  <si>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</si>
  <si>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</si>
  <si>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</si>
  <si>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</si>
  <si>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</si>
  <si>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</si>
  <si>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</si>
  <si>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</si>
  <si>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</si>
  <si>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</si>
  <si>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</si>
  <si>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</si>
  <si>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</si>
  <si>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</si>
  <si>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</si>
  <si>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</si>
  <si>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</si>
  <si>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</si>
  <si>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</si>
  <si>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</si>
  <si>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</si>
  <si>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</si>
  <si>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</si>
  <si>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</si>
  <si>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</si>
  <si>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</si>
  <si>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</si>
  <si>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</si>
  <si>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</si>
  <si>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</si>
  <si>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</si>
  <si>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</si>
  <si>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</si>
  <si>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</si>
  <si>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</si>
  <si>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</si>
  <si>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</si>
  <si>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</si>
  <si>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</si>
  <si>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</si>
  <si>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</si>
  <si>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</si>
  <si>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</si>
  <si>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</si>
  <si>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</si>
  <si>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</si>
  <si>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</si>
  <si>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</si>
  <si>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</si>
  <si>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</si>
  <si>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</si>
  <si>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</si>
  <si>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</si>
  <si>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</si>
  <si>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</si>
  <si>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</si>
  <si>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</si>
  <si>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</si>
  <si>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</si>
  <si>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</si>
  <si>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</si>
  <si>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</si>
  <si>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</si>
  <si>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</si>
  <si>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</si>
  <si>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</si>
  <si>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</si>
  <si>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</si>
  <si>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</si>
  <si>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</si>
  <si>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</si>
  <si>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</si>
  <si>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</si>
  <si>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</si>
  <si>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</si>
  <si>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</si>
  <si>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</si>
  <si>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</si>
  <si>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</si>
  <si>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</si>
  <si>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</si>
  <si>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</si>
  <si>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</si>
  <si>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</si>
  <si>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</si>
  <si>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</si>
  <si>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</si>
  <si>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</si>
  <si>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</si>
  <si>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</si>
  <si>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</si>
  <si>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</si>
  <si>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</si>
  <si>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</si>
  <si>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</si>
  <si>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</si>
  <si>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</si>
  <si>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</si>
  <si>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</si>
  <si>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</si>
  <si>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</si>
  <si>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</si>
  <si>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</si>
  <si>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</si>
  <si>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</si>
  <si>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</si>
  <si>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</si>
  <si>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</si>
  <si>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</si>
  <si>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</si>
  <si>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</si>
  <si>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</si>
  <si>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</si>
  <si>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</si>
  <si>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</si>
  <si>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</si>
  <si>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</si>
  <si>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</si>
  <si>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</si>
  <si>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</si>
  <si>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</si>
  <si>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</si>
  <si>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</si>
  <si>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</si>
  <si>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</si>
  <si>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</si>
  <si>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</si>
  <si>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</si>
  <si>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</si>
  <si>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</si>
  <si>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</si>
  <si>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</si>
  <si>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</si>
  <si>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</si>
  <si>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</si>
  <si>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</si>
  <si>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</si>
  <si>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</si>
  <si>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</si>
  <si>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</si>
  <si>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</si>
  <si>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</si>
  <si>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</si>
  <si>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</si>
  <si>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</si>
  <si>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</si>
  <si>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</si>
  <si>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</si>
  <si>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</si>
  <si>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</si>
  <si>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</si>
  <si>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</si>
  <si>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</si>
  <si>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</si>
  <si>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</si>
  <si>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</si>
  <si>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</si>
  <si>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</si>
  <si>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</si>
  <si>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</si>
  <si>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</si>
  <si>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</si>
  <si>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</si>
  <si>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</si>
  <si>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</si>
  <si>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</si>
  <si>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</si>
  <si>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</si>
  <si>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</si>
  <si>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</si>
  <si>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</si>
  <si>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</si>
  <si>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</si>
  <si>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</si>
  <si>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</si>
  <si>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</si>
  <si>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</si>
  <si>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</si>
  <si>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</si>
  <si>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</si>
  <si>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</si>
  <si>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</si>
  <si>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</si>
  <si>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</si>
  <si>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</si>
  <si>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</si>
  <si>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</si>
  <si>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</si>
  <si>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</si>
  <si>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</si>
  <si>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</si>
  <si>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</si>
  <si>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</si>
  <si>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</si>
  <si>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</si>
  <si>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</si>
  <si>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</si>
  <si>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</si>
  <si>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</si>
  <si>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</si>
  <si>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</si>
  <si>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</si>
  <si>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</si>
  <si>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</si>
  <si>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</si>
  <si>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</si>
  <si>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</si>
  <si>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</si>
  <si>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</si>
  <si>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</si>
  <si>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</si>
  <si>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</si>
  <si>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</si>
  <si>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</si>
  <si>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</si>
  <si>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</si>
  <si>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</si>
  <si>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</si>
  <si>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</si>
  <si>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</si>
  <si>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</si>
  <si>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</si>
  <si>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</si>
  <si>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</si>
  <si>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</si>
  <si>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</si>
  <si>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</si>
  <si>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</si>
  <si>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</si>
  <si>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</si>
  <si>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</si>
  <si>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</si>
  <si>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</si>
  <si>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</si>
  <si>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</si>
  <si>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</si>
  <si>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</si>
  <si>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</si>
  <si>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</si>
  <si>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</si>
  <si>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</si>
  <si>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</si>
  <si>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</si>
  <si>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</si>
  <si>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</si>
  <si>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</si>
  <si>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</si>
  <si>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</si>
  <si>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</si>
  <si>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</si>
  <si>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</si>
  <si>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</si>
  <si>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</si>
  <si>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</si>
  <si>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</si>
  <si>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</si>
  <si>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</si>
  <si>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</si>
  <si>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</si>
  <si>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</si>
  <si>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</si>
  <si>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</si>
  <si>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</si>
  <si>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</si>
  <si>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</si>
  <si>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</si>
  <si>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</si>
  <si>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</si>
  <si>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</si>
  <si>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</si>
  <si>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</si>
  <si>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</si>
  <si>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</si>
  <si>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</si>
  <si>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</si>
  <si>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</si>
  <si>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</si>
  <si>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</si>
  <si>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</si>
  <si>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</si>
  <si>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</si>
  <si>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</si>
  <si>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</si>
  <si>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</si>
  <si>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</si>
  <si>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</si>
  <si>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</si>
  <si>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</si>
  <si>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</si>
  <si>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</si>
  <si>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</si>
  <si>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</si>
  <si>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</si>
  <si>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</si>
  <si>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</si>
  <si>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</si>
  <si>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</si>
  <si>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</si>
  <si>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</si>
  <si>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</si>
  <si>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</si>
  <si>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</si>
  <si>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</si>
  <si>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</si>
  <si>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</si>
  <si>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</si>
  <si>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</si>
  <si>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</si>
  <si>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</si>
  <si>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</si>
  <si>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</si>
  <si>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</si>
  <si>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</si>
  <si>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</si>
  <si>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</si>
  <si>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</si>
  <si>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</si>
  <si>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</si>
  <si>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</si>
  <si>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</si>
  <si>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</si>
  <si>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</si>
  <si>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</si>
  <si>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</si>
  <si>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</si>
  <si>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</si>
  <si>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</si>
  <si>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</si>
  <si>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</si>
  <si>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</si>
  <si>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</si>
  <si>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</si>
  <si>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</si>
  <si>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</si>
  <si>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</si>
  <si>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</si>
  <si>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</si>
  <si>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</si>
  <si>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</si>
  <si>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</si>
  <si>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</si>
  <si>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</si>
  <si>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</si>
  <si>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</si>
  <si>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</si>
  <si>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</si>
  <si>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</si>
  <si>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</si>
  <si>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</si>
  <si>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</si>
  <si>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</si>
  <si>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</si>
  <si>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</si>
  <si>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</si>
  <si>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</si>
  <si>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</si>
  <si>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</si>
  <si>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</si>
  <si>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</si>
  <si>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</si>
  <si>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</si>
  <si>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</si>
  <si>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</si>
  <si>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</si>
  <si>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</si>
  <si>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</si>
  <si>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</si>
  <si>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</si>
  <si>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</si>
  <si>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</si>
  <si>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</si>
  <si>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</si>
  <si>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</si>
  <si>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</si>
  <si>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</si>
  <si>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</si>
  <si>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</si>
  <si>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</si>
  <si>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</si>
  <si>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</si>
  <si>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</si>
  <si>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</si>
  <si>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</si>
  <si>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</si>
  <si>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</si>
  <si>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</si>
  <si>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</si>
  <si>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</si>
  <si>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</si>
  <si>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</si>
  <si>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</si>
  <si>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</si>
  <si>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</si>
  <si>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</si>
  <si>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</si>
  <si>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</si>
  <si>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</si>
  <si>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</si>
  <si>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</si>
  <si>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</si>
  <si>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</si>
  <si>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</si>
  <si>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</si>
  <si>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</si>
  <si>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</si>
  <si>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</si>
  <si>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</si>
  <si>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</si>
  <si>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</si>
  <si>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</si>
  <si>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</si>
  <si>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</si>
  <si>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</si>
  <si>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</si>
  <si>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</si>
  <si>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</si>
  <si>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</si>
  <si>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</si>
  <si>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</si>
  <si>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</si>
  <si>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</si>
  <si>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</si>
  <si>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</si>
  <si>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</si>
  <si>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</si>
  <si>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</si>
  <si>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</si>
  <si>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</si>
  <si>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</si>
  <si>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</si>
  <si>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</si>
  <si>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</si>
  <si>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</si>
  <si>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</si>
  <si>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</si>
  <si>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</si>
  <si>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</si>
  <si>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</si>
  <si>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</si>
  <si>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</si>
  <si>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</si>
  <si>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</si>
  <si>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</si>
  <si>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</si>
  <si>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</si>
  <si>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</si>
  <si>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</si>
  <si>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</si>
  <si>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</si>
  <si>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</si>
  <si>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</si>
  <si>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</si>
  <si>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</si>
  <si>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</si>
  <si>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</si>
  <si>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</si>
  <si>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</si>
  <si>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</si>
  <si>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</si>
  <si>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</si>
  <si>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</si>
  <si>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</si>
  <si>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</si>
  <si>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</si>
  <si>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</si>
  <si>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</si>
  <si>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</si>
  <si>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</si>
  <si>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</si>
  <si>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</si>
  <si>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</si>
  <si>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</si>
  <si>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</si>
  <si>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</si>
  <si>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</si>
  <si>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</si>
  <si>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</si>
  <si>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</si>
  <si>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</si>
  <si>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</si>
  <si>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</si>
  <si>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</si>
  <si>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</si>
  <si>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</si>
  <si>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</si>
  <si>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</si>
  <si>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</si>
  <si>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</si>
  <si>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</si>
  <si>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</si>
  <si>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</si>
  <si>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</si>
  <si>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</si>
  <si>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</si>
  <si>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</si>
  <si>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</si>
  <si>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</si>
  <si>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</si>
  <si>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</si>
  <si>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</si>
  <si>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</si>
  <si>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</si>
  <si>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</si>
  <si>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</si>
  <si>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</si>
  <si>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</si>
  <si>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</si>
  <si>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</si>
  <si>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</si>
  <si>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</si>
  <si>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</si>
  <si>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</si>
  <si>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</si>
  <si>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</si>
  <si>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</si>
  <si>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</si>
  <si>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</si>
  <si>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</si>
  <si>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</si>
  <si>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</si>
  <si>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</si>
  <si>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</si>
  <si>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</si>
  <si>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</si>
  <si>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</si>
  <si>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</si>
  <si>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</si>
  <si>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</si>
  <si>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</si>
  <si>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</si>
  <si>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</si>
  <si>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</si>
  <si>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</si>
  <si>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</si>
  <si>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</si>
  <si>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</si>
  <si>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</si>
  <si>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</si>
  <si>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</si>
  <si>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</si>
  <si>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</si>
  <si>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</si>
  <si>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</si>
  <si>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</si>
  <si>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</si>
  <si>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</si>
  <si>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</si>
  <si>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</si>
  <si>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</si>
  <si>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</si>
  <si>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</si>
  <si>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</si>
  <si>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</si>
  <si>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</si>
  <si>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</si>
  <si>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</si>
  <si>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</si>
  <si>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</si>
  <si>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</si>
  <si>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</si>
  <si>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</si>
  <si>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</si>
  <si>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</si>
  <si>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</si>
  <si>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</si>
  <si>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</si>
  <si>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</si>
  <si>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</si>
  <si>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</si>
  <si>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</si>
  <si>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</si>
  <si>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</si>
  <si>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</si>
  <si>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</si>
  <si>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</si>
  <si>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</si>
  <si>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</si>
  <si>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</si>
  <si>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</si>
  <si>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</si>
  <si>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</si>
  <si>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</si>
  <si>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</si>
  <si>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</si>
  <si>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</si>
  <si>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</si>
  <si>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</si>
  <si>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</si>
  <si>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</si>
  <si>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</si>
  <si>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</si>
  <si>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</si>
  <si>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</si>
  <si>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</si>
  <si>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</si>
  <si>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</si>
  <si>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</si>
  <si>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</si>
  <si>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</si>
  <si>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</si>
  <si>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</si>
  <si>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</si>
  <si>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</si>
  <si>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</si>
  <si>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</si>
  <si>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</si>
  <si>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</si>
  <si>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</si>
  <si>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</si>
  <si>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</si>
  <si>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</si>
  <si>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</si>
  <si>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</si>
  <si>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</si>
  <si>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</si>
  <si>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</si>
  <si>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</si>
  <si>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</si>
  <si>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</si>
  <si>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</si>
  <si>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</si>
  <si>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</si>
  <si>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</si>
  <si>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</si>
  <si>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</si>
  <si>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</si>
  <si>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</si>
  <si>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</si>
  <si>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</si>
  <si>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</si>
  <si>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</si>
  <si>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</si>
  <si>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</si>
  <si>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</si>
  <si>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</si>
  <si>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</si>
  <si>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</si>
  <si>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</si>
  <si>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</si>
  <si>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</si>
  <si>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</si>
  <si>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</si>
  <si>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</si>
  <si>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</si>
  <si>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</si>
  <si>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</si>
  <si>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</si>
  <si>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</si>
  <si>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</si>
  <si>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</si>
  <si>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</si>
  <si>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</si>
  <si>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</si>
  <si>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</si>
  <si>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</si>
  <si>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</si>
  <si>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</si>
  <si>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</si>
  <si>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</si>
  <si>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</si>
  <si>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</si>
  <si>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</si>
  <si>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</si>
  <si>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</si>
  <si>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</si>
  <si>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</si>
  <si>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</si>
  <si>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</si>
  <si>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</si>
  <si>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</si>
  <si>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</si>
  <si>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</si>
  <si>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</si>
  <si>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</si>
  <si>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</si>
  <si>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</si>
  <si>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</si>
  <si>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</si>
  <si>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</si>
  <si>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</si>
  <si>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</si>
  <si>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</si>
  <si>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</si>
  <si>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</si>
  <si>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</si>
  <si>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</si>
  <si>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</si>
  <si>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</si>
  <si>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</si>
  <si>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</si>
  <si>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</si>
  <si>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</si>
  <si>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</si>
  <si>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</si>
  <si>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</si>
  <si>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</si>
  <si>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</si>
  <si>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</si>
  <si>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</si>
  <si>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</si>
  <si>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</si>
  <si>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</si>
  <si>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</si>
  <si>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</si>
  <si>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</si>
  <si>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</si>
  <si>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</si>
  <si>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</si>
  <si>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</si>
  <si>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</si>
  <si>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</si>
  <si>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</si>
  <si>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</si>
  <si>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</si>
  <si>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</si>
  <si>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</si>
  <si>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</si>
  <si>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</si>
  <si>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</si>
  <si>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</si>
  <si>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</si>
  <si>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</si>
  <si>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</si>
  <si>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</si>
  <si>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</si>
  <si>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</si>
  <si>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</si>
  <si>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</si>
  <si>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</si>
  <si>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</si>
  <si>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</si>
  <si>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</si>
  <si>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</si>
  <si>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</si>
  <si>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</si>
  <si>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</si>
  <si>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</si>
  <si>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</si>
  <si>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</si>
  <si>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</si>
  <si>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</si>
  <si>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</si>
  <si>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</si>
  <si>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</si>
  <si>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</si>
  <si>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</si>
  <si>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</si>
  <si>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</si>
  <si>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</si>
  <si>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</si>
  <si>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</si>
  <si>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</si>
  <si>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</si>
  <si>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</si>
  <si>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</si>
  <si>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</si>
  <si>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</si>
  <si>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</si>
  <si>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</si>
  <si>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</si>
  <si>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</si>
  <si>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</si>
  <si>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</si>
  <si>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</si>
  <si>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</si>
  <si>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</si>
  <si>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</si>
  <si>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</si>
  <si>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</si>
  <si>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</si>
  <si>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</si>
  <si>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</si>
  <si>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</si>
  <si>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</si>
  <si>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</si>
  <si>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</si>
  <si>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</si>
  <si>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</si>
  <si>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</si>
  <si>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</si>
  <si>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</si>
  <si>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</si>
  <si>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</si>
  <si>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</si>
  <si>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</si>
  <si>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</si>
  <si>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</si>
  <si>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</si>
  <si>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</si>
  <si>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</si>
  <si>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</si>
  <si>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</si>
  <si>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</si>
  <si>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</si>
  <si>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</si>
  <si>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</si>
  <si>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</si>
  <si>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</si>
  <si>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</si>
  <si>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</si>
  <si>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</si>
  <si>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</si>
  <si>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</si>
  <si>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</si>
  <si>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</si>
  <si>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</si>
  <si>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</si>
  <si>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</si>
  <si>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</si>
  <si>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</si>
  <si>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</si>
  <si>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</si>
  <si>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</si>
  <si>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</si>
  <si>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</si>
  <si>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</si>
  <si>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</si>
  <si>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</si>
  <si>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</si>
  <si>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</si>
  <si>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</si>
  <si>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</si>
  <si>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</si>
  <si>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</si>
  <si>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</si>
  <si>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</si>
  <si>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</si>
  <si>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</si>
  <si>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</si>
  <si>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</si>
  <si>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</si>
  <si>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</si>
  <si>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</si>
  <si>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</si>
  <si>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</si>
  <si>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</si>
  <si>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</si>
  <si>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</si>
  <si>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</si>
  <si>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</si>
  <si>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</si>
  <si>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</si>
  <si>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</si>
  <si>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</si>
  <si>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</si>
  <si>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</si>
  <si>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</si>
  <si>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</si>
  <si>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</si>
  <si>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</si>
  <si>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</si>
  <si>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</si>
  <si>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</si>
  <si>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</si>
  <si>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</si>
  <si>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</si>
  <si>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</si>
  <si>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</si>
  <si>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</si>
  <si>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</si>
  <si>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</si>
  <si>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</si>
  <si>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</si>
  <si>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</si>
  <si>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</si>
  <si>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</si>
  <si>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</si>
  <si>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</si>
  <si>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</si>
  <si>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</si>
  <si>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</si>
  <si>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</si>
  <si>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</si>
  <si>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</si>
  <si>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</si>
  <si>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</si>
  <si>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</si>
  <si>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</si>
  <si>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</si>
  <si>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</si>
  <si>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</si>
  <si>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</si>
  <si>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</si>
  <si>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</si>
  <si>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</si>
  <si>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</si>
  <si>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</si>
  <si>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</si>
  <si>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</si>
  <si>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</si>
  <si>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</si>
  <si>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</si>
  <si>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</si>
  <si>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</si>
  <si>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</si>
  <si>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</si>
  <si>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</si>
  <si>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</si>
  <si>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</si>
  <si>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</si>
  <si>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</si>
  <si>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</si>
  <si>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</si>
  <si>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</si>
  <si>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</si>
  <si>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</si>
  <si>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</si>
  <si>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</si>
  <si>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</si>
  <si>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</si>
  <si>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</si>
  <si>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</si>
  <si>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</si>
  <si>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</si>
  <si>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</si>
  <si>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</si>
  <si>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</si>
  <si>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</si>
  <si>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</si>
  <si>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</si>
  <si>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</si>
  <si>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</si>
  <si>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</si>
  <si>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</si>
  <si>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</si>
  <si>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</si>
  <si>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</si>
  <si>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</si>
  <si>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</si>
  <si>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</si>
  <si>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</si>
  <si>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</si>
  <si>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</si>
  <si>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</si>
  <si>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</si>
  <si>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</si>
  <si>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</si>
  <si>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</si>
  <si>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</si>
  <si>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</si>
  <si>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</si>
  <si>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</si>
  <si>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</si>
  <si>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</si>
  <si>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</si>
  <si>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</si>
  <si>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</si>
  <si>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</si>
  <si>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</si>
  <si>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</si>
  <si>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</si>
  <si>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</si>
  <si>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</si>
  <si>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</si>
  <si>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</si>
  <si>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</si>
  <si>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</si>
  <si>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</si>
  <si>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</si>
  <si>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</si>
  <si>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</si>
  <si>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</si>
  <si>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</si>
  <si>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</si>
  <si>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</si>
  <si>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</si>
  <si>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</si>
  <si>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</si>
  <si>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</si>
  <si>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</si>
  <si>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</si>
  <si>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</si>
  <si>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</si>
  <si>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</si>
  <si>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</si>
  <si>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</si>
  <si>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</si>
  <si>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</si>
  <si>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</si>
  <si>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</si>
  <si>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</si>
  <si>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</si>
  <si>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</si>
  <si>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</si>
  <si>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</si>
  <si>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</si>
  <si>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</si>
  <si>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</si>
  <si>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</si>
  <si>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</si>
  <si>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</si>
  <si>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</si>
  <si>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</si>
  <si>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</si>
  <si>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</si>
  <si>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</si>
  <si>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</si>
  <si>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</si>
  <si>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</si>
  <si>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</si>
  <si>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</si>
  <si>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</si>
  <si>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</si>
  <si>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</si>
  <si>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</si>
  <si>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</si>
  <si>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</si>
  <si>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</si>
  <si>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</si>
  <si>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</si>
  <si>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</si>
  <si>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</si>
  <si>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</si>
  <si>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</si>
  <si>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</si>
  <si>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</si>
  <si>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</si>
  <si>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</si>
  <si>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</si>
  <si>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</si>
  <si>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</si>
  <si>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</si>
  <si>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</si>
  <si>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</si>
  <si>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</si>
  <si>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</si>
  <si>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</si>
  <si>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</si>
  <si>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</si>
  <si>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</si>
  <si>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</si>
  <si>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</si>
  <si>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</si>
  <si>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</si>
  <si>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</si>
  <si>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</si>
  <si>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</si>
  <si>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</si>
  <si>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</si>
  <si>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</si>
  <si>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</si>
  <si>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</si>
  <si>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</si>
  <si>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</si>
  <si>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</si>
  <si>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</si>
  <si>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</si>
  <si>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</si>
  <si>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</si>
  <si>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</si>
  <si>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</si>
  <si>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</si>
  <si>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</si>
  <si>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</si>
  <si>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</si>
  <si>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</si>
  <si>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</si>
  <si>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</si>
  <si>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</si>
  <si>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</si>
  <si>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</si>
  <si>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</si>
  <si>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</si>
  <si>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</si>
  <si>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</si>
  <si>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</si>
  <si>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</si>
  <si>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</si>
  <si>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</si>
  <si>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</si>
  <si>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</si>
  <si>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</si>
  <si>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</si>
  <si>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</si>
  <si>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</si>
  <si>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</si>
  <si>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</si>
  <si>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</si>
  <si>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</si>
  <si>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</si>
  <si>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</si>
  <si>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</si>
  <si>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</si>
  <si>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</si>
  <si>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</si>
  <si>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</si>
  <si>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</si>
  <si>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</si>
  <si>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</si>
  <si>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</si>
  <si>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</si>
  <si>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</si>
  <si>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</si>
  <si>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</si>
  <si>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</si>
  <si>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</si>
  <si>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</si>
  <si>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</si>
  <si>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</si>
  <si>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</si>
  <si>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</si>
  <si>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</si>
  <si>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</si>
  <si>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</si>
  <si>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</si>
  <si>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</si>
  <si>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</si>
  <si>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</si>
  <si>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</si>
  <si>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</si>
  <si>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</si>
  <si>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</si>
  <si>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</si>
  <si>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</si>
  <si>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</si>
  <si>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</si>
  <si>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</si>
  <si>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</si>
  <si>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</si>
  <si>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</si>
  <si>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</si>
  <si>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</si>
  <si>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</si>
  <si>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</si>
  <si>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</si>
  <si>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</si>
  <si>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</si>
  <si>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</si>
  <si>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</si>
  <si>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</si>
  <si>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</si>
  <si>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</si>
  <si>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</si>
  <si>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</si>
  <si>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</si>
  <si>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</si>
  <si>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</si>
  <si>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</si>
  <si>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</si>
  <si>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</si>
  <si>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</si>
  <si>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</si>
  <si>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</si>
  <si>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</si>
  <si>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</si>
  <si>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</si>
  <si>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</si>
  <si>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</si>
  <si>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</si>
  <si>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</si>
  <si>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</si>
  <si>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</si>
  <si>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</si>
  <si>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</si>
  <si>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</si>
  <si>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</si>
  <si>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</si>
  <si>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</si>
  <si>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</si>
  <si>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</si>
  <si>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</si>
  <si>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</si>
  <si>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</si>
  <si>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</si>
  <si>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</si>
  <si>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</si>
  <si>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</si>
  <si>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</si>
  <si>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</si>
  <si>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</si>
  <si>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</si>
  <si>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</si>
  <si>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</si>
  <si>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</si>
  <si>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</si>
  <si>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</si>
  <si>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</si>
  <si>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</si>
  <si>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</si>
  <si>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</si>
  <si>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</si>
  <si>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</si>
  <si>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</si>
  <si>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</si>
  <si>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</si>
  <si>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</si>
  <si>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</si>
  <si>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</si>
  <si>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</si>
  <si>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</si>
  <si>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</si>
  <si>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</si>
  <si>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</si>
  <si>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</si>
  <si>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</si>
  <si>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</si>
  <si>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</si>
  <si>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</si>
  <si>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</si>
  <si>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</si>
  <si>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</si>
  <si>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</si>
  <si>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</si>
  <si>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</si>
  <si>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</si>
  <si>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</si>
  <si>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</si>
  <si>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</si>
  <si>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</si>
  <si>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</si>
  <si>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</si>
  <si>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</si>
  <si>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</si>
  <si>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</si>
  <si>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</si>
  <si>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</si>
  <si>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</si>
  <si>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</si>
  <si>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</si>
  <si>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</si>
  <si>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</si>
  <si>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</si>
  <si>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</si>
  <si>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</si>
  <si>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</si>
  <si>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</si>
  <si>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</si>
  <si>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</si>
  <si>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</si>
  <si>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</si>
  <si>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</si>
  <si>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</si>
  <si>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</si>
  <si>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</si>
  <si>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</si>
  <si>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</si>
  <si>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</si>
  <si>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</si>
  <si>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</si>
  <si>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</si>
  <si>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</si>
  <si>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</si>
  <si>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</si>
  <si>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</si>
  <si>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</si>
  <si>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</si>
  <si>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</si>
  <si>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</si>
  <si>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</si>
  <si>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</si>
  <si>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</si>
  <si>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</si>
  <si>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</si>
  <si>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</si>
  <si>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</si>
  <si>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</si>
  <si>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</si>
  <si>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</si>
  <si>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</si>
  <si>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</si>
  <si>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</si>
  <si>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</si>
  <si>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</si>
  <si>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</si>
  <si>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</si>
  <si>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</si>
  <si>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</si>
  <si>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</si>
  <si>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</si>
  <si>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</si>
  <si>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</si>
  <si>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</si>
  <si>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</si>
  <si>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</si>
  <si>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</si>
  <si>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</si>
  <si>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</si>
  <si>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</si>
  <si>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</si>
  <si>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</si>
  <si>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</si>
  <si>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</si>
  <si>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</si>
  <si>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</si>
  <si>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</si>
  <si>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</si>
  <si>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</si>
  <si>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</si>
  <si>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</si>
  <si>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</si>
  <si>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</si>
  <si>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</si>
  <si>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</si>
  <si>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</si>
  <si>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</si>
  <si>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</si>
  <si>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</si>
  <si>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</si>
  <si>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</si>
  <si>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</si>
  <si>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</si>
  <si>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</si>
  <si>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</si>
  <si>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</si>
  <si>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</si>
  <si>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</si>
  <si>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</si>
  <si>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</si>
  <si>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</si>
  <si>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</si>
  <si>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</si>
  <si>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</si>
  <si>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</si>
  <si>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</si>
  <si>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</si>
  <si>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</si>
  <si>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</si>
  <si>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</si>
  <si>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</si>
  <si>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</si>
  <si>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</si>
  <si>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</si>
  <si>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</si>
  <si>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</si>
  <si>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</si>
  <si>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</si>
  <si>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</si>
  <si>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</si>
  <si>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</si>
  <si>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</si>
  <si>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</si>
  <si>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</si>
  <si>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</si>
  <si>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</si>
  <si>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</si>
  <si>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</si>
  <si>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</si>
  <si>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</si>
  <si>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</si>
  <si>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</si>
  <si>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</si>
  <si>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</si>
  <si>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</si>
  <si>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</si>
  <si>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</si>
  <si>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</si>
  <si>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</si>
  <si>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</si>
  <si>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</si>
  <si>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</si>
  <si>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</si>
  <si>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</si>
  <si>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</si>
  <si>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</si>
  <si>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</si>
  <si>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</si>
  <si>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</si>
  <si>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</si>
  <si>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</si>
  <si>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</si>
  <si>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</si>
  <si>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</si>
  <si>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</si>
  <si>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</si>
  <si>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</si>
  <si>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</si>
  <si>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</si>
  <si>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</si>
  <si>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</si>
  <si>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</si>
  <si>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</si>
  <si>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</si>
  <si>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</si>
  <si>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</si>
  <si>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</si>
  <si>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</si>
  <si>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</si>
  <si>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</si>
  <si>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</si>
  <si>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</si>
  <si>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</si>
  <si>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</si>
  <si>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</si>
  <si>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</si>
  <si>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</si>
  <si>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</si>
  <si>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</si>
  <si>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</si>
  <si>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</si>
  <si>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</si>
  <si>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</si>
  <si>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</si>
  <si>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</si>
  <si>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</si>
  <si>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</si>
  <si>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</si>
  <si>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</si>
  <si>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</si>
  <si>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</si>
  <si>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</si>
  <si>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</si>
  <si>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</si>
  <si>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</si>
  <si>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</si>
  <si>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</si>
  <si>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</si>
  <si>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</si>
  <si>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</si>
  <si>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</si>
  <si>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</si>
  <si>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</si>
  <si>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</si>
  <si>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</si>
  <si>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</si>
  <si>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</si>
  <si>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</si>
  <si>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</si>
  <si>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</si>
  <si>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</si>
  <si>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</si>
  <si>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</si>
  <si>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</si>
  <si>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</si>
  <si>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</si>
  <si>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</si>
  <si>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</si>
  <si>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</si>
  <si>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</si>
  <si>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</si>
  <si>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</si>
  <si>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</si>
  <si>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</si>
  <si>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</si>
  <si>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</si>
  <si>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</si>
  <si>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</si>
  <si>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</si>
  <si>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</si>
  <si>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</si>
  <si>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</si>
  <si>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</si>
  <si>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</si>
  <si>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</si>
  <si>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</si>
  <si>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</si>
  <si>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</si>
  <si>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</si>
  <si>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</si>
  <si>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</si>
  <si>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</si>
  <si>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</si>
  <si>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</si>
  <si>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</si>
  <si>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</si>
  <si>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</si>
  <si>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</si>
  <si>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</si>
  <si>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</si>
  <si>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</si>
  <si>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</si>
  <si>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</si>
  <si>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</si>
  <si>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</si>
  <si>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</si>
  <si>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</si>
  <si>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</si>
  <si>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</si>
  <si>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</si>
  <si>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</si>
  <si>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</si>
  <si>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</si>
  <si>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</si>
  <si>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</si>
  <si>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</si>
  <si>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</si>
  <si>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</si>
  <si>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</si>
  <si>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</si>
  <si>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</si>
  <si>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</si>
  <si>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</si>
  <si>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</si>
  <si>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</si>
  <si>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</si>
  <si>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</si>
  <si>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</si>
  <si>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</si>
  <si>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</si>
  <si>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</si>
  <si>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</si>
  <si>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</si>
  <si>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</si>
  <si>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</si>
  <si>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</si>
  <si>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</si>
  <si>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</si>
  <si>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</si>
  <si>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</si>
  <si>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</si>
  <si>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</si>
  <si>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</si>
  <si>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</si>
  <si>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</si>
  <si>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</si>
  <si>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</si>
  <si>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</si>
  <si>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</si>
  <si>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</si>
  <si>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</si>
  <si>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</si>
  <si>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</si>
  <si>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</si>
  <si>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</si>
  <si>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</si>
  <si>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</si>
  <si>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</si>
  <si>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</si>
  <si>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</si>
  <si>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</si>
  <si>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</si>
  <si>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</si>
  <si>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</si>
  <si>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</si>
  <si>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</si>
  <si>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</si>
  <si>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</si>
  <si>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</si>
  <si>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</si>
  <si>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</si>
  <si>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</si>
  <si>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</si>
  <si>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</si>
  <si>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</si>
  <si>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</si>
  <si>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</si>
  <si>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</si>
  <si>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</si>
  <si>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</si>
  <si>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</si>
  <si>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</si>
  <si>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</si>
  <si>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</si>
  <si>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</si>
  <si>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</si>
  <si>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</si>
  <si>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</si>
  <si>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</si>
  <si>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</si>
  <si>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</si>
  <si>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</si>
  <si>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</si>
  <si>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</si>
  <si>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</si>
  <si>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</si>
  <si>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</si>
  <si>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</si>
  <si>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</si>
  <si>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</si>
  <si>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</si>
  <si>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</si>
  <si>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</si>
  <si>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</si>
  <si>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</si>
  <si>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</si>
  <si>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</si>
  <si>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</si>
  <si>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</si>
  <si>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</si>
  <si>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</si>
  <si>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</si>
  <si>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</si>
  <si>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</si>
  <si>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</si>
  <si>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</si>
  <si>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</si>
  <si>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</si>
  <si>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</si>
  <si>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</si>
  <si>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</si>
  <si>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</si>
  <si>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</si>
  <si>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</si>
  <si>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</si>
  <si>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</si>
  <si>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</si>
  <si>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</si>
  <si>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</si>
  <si>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</si>
  <si>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</si>
  <si>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</si>
  <si>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</si>
  <si>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</si>
  <si>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</si>
  <si>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</si>
  <si>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</si>
  <si>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</si>
  <si>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</si>
  <si>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</si>
  <si>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</si>
  <si>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</si>
  <si>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</si>
  <si>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</si>
  <si>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</si>
  <si>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</si>
  <si>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</si>
  <si>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</si>
  <si>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</si>
  <si>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</si>
  <si>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</si>
  <si>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</si>
  <si>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</si>
  <si>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</si>
  <si>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</si>
  <si>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</si>
  <si>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</si>
  <si>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</si>
  <si>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</si>
  <si>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</si>
  <si>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</si>
  <si>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</si>
  <si>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</si>
  <si>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</si>
  <si>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</si>
  <si>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</si>
  <si>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</si>
  <si>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</si>
  <si>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</si>
  <si>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</si>
  <si>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</si>
  <si>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</si>
  <si>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</si>
  <si>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</si>
  <si>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</si>
  <si>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</si>
  <si>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</si>
  <si>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</si>
  <si>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</si>
  <si>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</si>
  <si>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</si>
  <si>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</si>
  <si>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</si>
  <si>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</si>
  <si>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</si>
  <si>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</si>
  <si>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</si>
  <si>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</si>
  <si>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</si>
  <si>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</si>
  <si>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</si>
  <si>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</si>
  <si>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</si>
  <si>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</si>
  <si>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</si>
  <si>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</si>
  <si>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</si>
  <si>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</si>
  <si>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</si>
  <si>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</si>
  <si>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</si>
  <si>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</si>
  <si>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</si>
  <si>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</si>
  <si>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</si>
  <si>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</si>
  <si>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</si>
  <si>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</si>
  <si>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</si>
  <si>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</si>
  <si>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</si>
  <si>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</si>
  <si>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</si>
  <si>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</si>
  <si>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</si>
  <si>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</si>
  <si>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</si>
  <si>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</si>
  <si>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</si>
  <si>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</si>
  <si>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</si>
  <si>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</si>
  <si>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</si>
  <si>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</si>
  <si>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</si>
  <si>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</si>
  <si>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</si>
  <si>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</si>
  <si>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</si>
  <si>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</si>
  <si>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</si>
  <si>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</si>
  <si>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</si>
  <si>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</si>
  <si>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</si>
  <si>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</si>
  <si>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</si>
  <si>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</si>
  <si>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</si>
  <si>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</si>
  <si>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</si>
  <si>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</si>
  <si>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</si>
  <si>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</si>
  <si>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</si>
  <si>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</si>
  <si>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</si>
  <si>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</si>
  <si>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</si>
  <si>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</si>
  <si>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</si>
  <si>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</si>
  <si>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</si>
  <si>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</si>
  <si>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</si>
  <si>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</si>
  <si>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</si>
  <si>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</si>
  <si>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</si>
  <si>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</si>
  <si>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</si>
  <si>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</si>
  <si>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</si>
  <si>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</si>
  <si>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</si>
  <si>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</si>
  <si>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</si>
  <si>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</si>
  <si>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</si>
  <si>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</si>
  <si>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</si>
  <si>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</si>
  <si>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</si>
  <si>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</si>
  <si>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</si>
  <si>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</si>
  <si>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</si>
  <si>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</si>
  <si>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</si>
  <si>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</si>
  <si>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</si>
  <si>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</si>
  <si>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</si>
  <si>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</si>
  <si>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</si>
  <si>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</si>
  <si>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</si>
  <si>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</si>
  <si>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</si>
  <si>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</si>
  <si>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</si>
  <si>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</si>
  <si>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</si>
  <si>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</si>
  <si>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</si>
  <si>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</si>
  <si>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</si>
  <si>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</si>
  <si>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</si>
  <si>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</si>
  <si>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</si>
  <si>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</si>
  <si>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</si>
  <si>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</si>
  <si>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</si>
  <si>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</si>
  <si>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</si>
  <si>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</si>
  <si>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</si>
  <si>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</si>
  <si>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</si>
  <si>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</si>
  <si>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</si>
  <si>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</si>
  <si>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</si>
  <si>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</si>
  <si>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</si>
  <si>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</si>
  <si>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</si>
  <si>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</si>
  <si>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</si>
  <si>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</si>
  <si>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</si>
  <si>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</si>
  <si>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</si>
  <si>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</si>
  <si>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</si>
  <si>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</si>
  <si>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</si>
  <si>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</si>
  <si>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</si>
  <si>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</si>
  <si>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</si>
  <si>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</si>
  <si>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</si>
  <si>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</si>
  <si>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</si>
  <si>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</si>
  <si>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</si>
  <si>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</si>
  <si>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</si>
  <si>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</si>
  <si>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</si>
  <si>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</si>
  <si>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</si>
  <si>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</si>
  <si>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</si>
  <si>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</si>
  <si>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</si>
  <si>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</si>
  <si>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</si>
  <si>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</si>
  <si>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</si>
  <si>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</si>
  <si>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</si>
  <si>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</si>
  <si>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</si>
  <si>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</si>
  <si>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</si>
  <si>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</si>
  <si>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</si>
  <si>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</si>
  <si>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</si>
  <si>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</si>
  <si>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</si>
  <si>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</si>
  <si>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</si>
  <si>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</si>
  <si>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</si>
  <si>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</si>
  <si>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</si>
  <si>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</si>
  <si>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</si>
  <si>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</si>
  <si>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</si>
  <si>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</si>
  <si>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</si>
  <si>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</si>
  <si>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</si>
  <si>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</si>
  <si>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</si>
  <si>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</si>
  <si>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</si>
  <si>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</si>
  <si>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</si>
  <si>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</si>
  <si>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</si>
  <si>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</si>
  <si>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</si>
  <si>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</si>
  <si>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</si>
  <si>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</si>
  <si>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</si>
  <si>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</si>
  <si>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</si>
  <si>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</si>
  <si>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</si>
  <si>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</si>
  <si>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</si>
  <si>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</si>
  <si>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</si>
  <si>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</si>
  <si>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</si>
  <si>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</si>
  <si>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</si>
  <si>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</si>
  <si>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</si>
  <si>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</si>
  <si>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</si>
  <si>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</si>
  <si>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</si>
  <si>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</si>
  <si>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</si>
  <si>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</si>
  <si>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</si>
  <si>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</si>
  <si>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</si>
  <si>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</si>
  <si>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</si>
  <si>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</si>
  <si>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</si>
  <si>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</si>
  <si>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</si>
  <si>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</si>
  <si>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</si>
  <si>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</si>
  <si>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</si>
  <si>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</si>
  <si>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</si>
  <si>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</si>
  <si>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</si>
  <si>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</si>
  <si>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</si>
  <si>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</si>
  <si>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</si>
  <si>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</si>
  <si>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</si>
  <si>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</si>
  <si>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</si>
  <si>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</si>
  <si>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</si>
  <si>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</si>
  <si>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</si>
  <si>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</si>
  <si>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</si>
  <si>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</si>
  <si>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</si>
  <si>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</si>
  <si>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</si>
  <si>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</si>
  <si>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</si>
  <si>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</si>
  <si>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</si>
  <si>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</si>
  <si>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</si>
  <si>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</si>
  <si>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</si>
  <si>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</si>
  <si>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</si>
  <si>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</si>
  <si>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</si>
  <si>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</si>
  <si>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</si>
  <si>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</si>
  <si>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</si>
  <si>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</si>
  <si>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</si>
  <si>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</si>
  <si>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</si>
  <si>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</si>
  <si>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</si>
  <si>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</si>
  <si>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</si>
  <si>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</si>
  <si>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</si>
  <si>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</si>
  <si>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</si>
  <si>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</si>
  <si>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</si>
  <si>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</si>
  <si>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</si>
  <si>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</si>
  <si>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</si>
  <si>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</si>
  <si>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</si>
  <si>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</si>
  <si>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</si>
  <si>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</si>
  <si>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</si>
  <si>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</si>
  <si>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</si>
  <si>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</si>
  <si>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</si>
  <si>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</si>
  <si>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</si>
  <si>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</si>
  <si>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</si>
  <si>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</si>
  <si>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</si>
  <si>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</si>
  <si>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</si>
  <si>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</si>
  <si>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</si>
  <si>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</si>
  <si>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</si>
  <si>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</si>
  <si>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</si>
  <si>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</si>
  <si>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</si>
  <si>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</si>
  <si>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</si>
  <si>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</si>
  <si>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</si>
  <si>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</si>
  <si>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</si>
  <si>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</si>
  <si>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</si>
  <si>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</si>
  <si>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</si>
  <si>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</si>
  <si>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</si>
  <si>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</si>
  <si>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</si>
  <si>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</si>
  <si>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</si>
  <si>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</si>
  <si>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</si>
  <si>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</si>
  <si>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</si>
  <si>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</si>
  <si>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</si>
  <si>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</si>
  <si>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</si>
  <si>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</si>
  <si>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</si>
  <si>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</si>
  <si>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</si>
  <si>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</si>
  <si>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</si>
  <si>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</si>
  <si>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</si>
  <si>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</si>
  <si>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</si>
  <si>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</si>
  <si>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</si>
  <si>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</si>
  <si>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</si>
  <si>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</si>
  <si>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</si>
  <si>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</si>
  <si>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</si>
  <si>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</si>
  <si>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</si>
  <si>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</si>
  <si>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</si>
  <si>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</si>
  <si>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</si>
  <si>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</si>
  <si>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</si>
  <si>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</si>
  <si>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</si>
  <si>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</si>
  <si>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</si>
  <si>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</si>
  <si>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</si>
  <si>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</si>
  <si>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</si>
  <si>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</si>
  <si>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</si>
  <si>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</si>
  <si>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</si>
  <si>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</si>
  <si>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</si>
  <si>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</si>
  <si>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</si>
  <si>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</si>
  <si>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</si>
  <si>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</si>
  <si>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</si>
  <si>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</si>
  <si>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</si>
  <si>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</si>
  <si>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</si>
  <si>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</si>
  <si>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</si>
  <si>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</si>
  <si>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</si>
  <si>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</si>
  <si>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</si>
  <si>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</si>
  <si>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</si>
  <si>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</si>
  <si>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</si>
  <si>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</si>
  <si>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</si>
  <si>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</si>
  <si>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</si>
  <si>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</si>
  <si>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</si>
  <si>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</si>
  <si>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</si>
  <si>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</si>
  <si>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</si>
  <si>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</si>
  <si>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</si>
  <si>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</si>
  <si>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</si>
  <si>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</si>
  <si>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</si>
  <si>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</si>
  <si>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</si>
  <si>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</si>
  <si>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</si>
  <si>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</si>
  <si>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</si>
  <si>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</si>
  <si>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</si>
  <si>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</si>
  <si>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</si>
  <si>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</si>
  <si>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</si>
  <si>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</si>
  <si>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</si>
  <si>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</si>
  <si>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</si>
  <si>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</si>
  <si>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</si>
  <si>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</si>
  <si>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</si>
  <si>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</si>
  <si>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</si>
  <si>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</si>
  <si>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</si>
  <si>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</si>
  <si>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</si>
  <si>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</si>
  <si>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</si>
  <si>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</si>
  <si>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</si>
  <si>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</si>
  <si>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</si>
  <si>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</si>
  <si>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</si>
  <si>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</si>
  <si>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</si>
  <si>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</si>
  <si>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</si>
  <si>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</si>
  <si>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</si>
  <si>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</si>
  <si>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</si>
  <si>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</si>
  <si>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</si>
  <si>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</si>
  <si>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</si>
  <si>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</si>
  <si>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</si>
  <si>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</si>
  <si>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</si>
  <si>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</si>
  <si>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</si>
  <si>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</si>
  <si>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</si>
  <si>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</si>
  <si>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</si>
  <si>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</si>
  <si>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</si>
  <si>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</si>
  <si>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</si>
  <si>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</si>
  <si>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</si>
  <si>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</si>
  <si>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</si>
  <si>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</si>
  <si>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</si>
  <si>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</si>
  <si>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</si>
  <si>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</si>
  <si>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</si>
  <si>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</si>
  <si>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</si>
  <si>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</si>
  <si>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</si>
  <si>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</si>
  <si>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</si>
  <si>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</si>
  <si>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</si>
  <si>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</si>
  <si>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</si>
  <si>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</si>
  <si>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</si>
  <si>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</si>
  <si>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</si>
  <si>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</si>
  <si>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</si>
  <si>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</si>
  <si>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</si>
  <si>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</si>
  <si>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</si>
  <si>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</si>
  <si>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</si>
  <si>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</si>
  <si>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</si>
  <si>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</si>
  <si>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</si>
  <si>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</si>
  <si>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</si>
  <si>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</si>
  <si>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</si>
  <si>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</si>
  <si>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</si>
  <si>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</si>
  <si>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</si>
  <si>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</si>
  <si>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</si>
  <si>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</si>
  <si>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</si>
  <si>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</si>
  <si>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</si>
  <si>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</si>
  <si>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</si>
  <si>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</si>
  <si>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</si>
  <si>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</si>
  <si>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</si>
  <si>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</si>
  <si>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</si>
  <si>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</si>
  <si>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</si>
  <si>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</si>
  <si>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</si>
  <si>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</si>
  <si>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</si>
  <si>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</si>
  <si>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</si>
  <si>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</si>
  <si>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</si>
  <si>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</si>
  <si>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</si>
  <si>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</si>
  <si>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</si>
  <si>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</si>
  <si>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</si>
  <si>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</si>
  <si>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</si>
  <si>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</si>
  <si>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</si>
  <si>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</si>
  <si>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</si>
  <si>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</si>
  <si>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</si>
  <si>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</si>
  <si>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</si>
  <si>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</si>
  <si>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</si>
  <si>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</si>
  <si>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</si>
  <si>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</si>
  <si>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</si>
  <si>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</si>
  <si>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</si>
  <si>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</si>
  <si>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</si>
  <si>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</si>
  <si>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</si>
  <si>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</si>
  <si>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</si>
  <si>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</si>
  <si>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</si>
  <si>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</si>
  <si>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</si>
  <si>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</si>
  <si>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</si>
  <si>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</si>
  <si>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</si>
  <si>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</si>
  <si>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</si>
  <si>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</si>
  <si>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</si>
  <si>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</si>
  <si>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</si>
  <si>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</si>
  <si>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</si>
  <si>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</si>
  <si>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</si>
  <si>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</si>
  <si>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</si>
  <si>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</si>
  <si>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</si>
  <si>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</si>
  <si>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</si>
  <si>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</si>
  <si>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</si>
  <si>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</si>
  <si>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</si>
  <si>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</si>
  <si>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</si>
  <si>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</si>
  <si>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</si>
  <si>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</si>
  <si>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</si>
  <si>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</si>
  <si>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</si>
  <si>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</si>
  <si>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</si>
  <si>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</si>
  <si>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</si>
  <si>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</si>
  <si>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</si>
  <si>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</si>
  <si>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</si>
  <si>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</si>
  <si>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</si>
  <si>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</si>
  <si>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</si>
  <si>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</si>
  <si>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</si>
  <si>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</si>
  <si>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</si>
  <si>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</si>
  <si>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</si>
  <si>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</si>
  <si>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</si>
  <si>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</si>
  <si>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</si>
  <si>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</si>
  <si>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</si>
  <si>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</si>
  <si>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</si>
  <si>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</si>
  <si>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</si>
  <si>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</si>
  <si>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</si>
  <si>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</si>
  <si>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</si>
  <si>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</si>
  <si>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</si>
  <si>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</si>
  <si>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</si>
  <si>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</si>
  <si>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</si>
  <si>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</si>
  <si>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</si>
  <si>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</si>
  <si>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</si>
  <si>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</si>
  <si>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</si>
  <si>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</si>
  <si>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</si>
  <si>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</si>
  <si>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</si>
  <si>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</si>
  <si>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</si>
  <si>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</si>
  <si>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</si>
  <si>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</si>
  <si>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</si>
  <si>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</si>
  <si>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</si>
  <si>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</si>
  <si>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</si>
  <si>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</si>
  <si>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</si>
  <si>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</si>
  <si>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</si>
  <si>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</si>
  <si>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</si>
  <si>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</si>
  <si>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</si>
  <si>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</si>
  <si>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</si>
  <si>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</si>
  <si>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</si>
  <si>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</si>
  <si>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</si>
  <si>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</si>
  <si>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</si>
  <si>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</si>
  <si>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</si>
  <si>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</si>
  <si>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</si>
  <si>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</si>
  <si>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</si>
  <si>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</si>
  <si>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</si>
  <si>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</si>
  <si>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</si>
  <si>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</si>
  <si>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</si>
  <si>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</si>
  <si>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</si>
  <si>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</si>
  <si>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</si>
  <si>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</si>
  <si>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</si>
  <si>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</si>
  <si>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</si>
  <si>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</si>
  <si>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</si>
  <si>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</si>
  <si>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</si>
  <si>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</si>
  <si>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</si>
  <si>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</si>
  <si>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</si>
  <si>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</si>
  <si>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</si>
  <si>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</si>
  <si>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</si>
  <si>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</si>
  <si>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</si>
  <si>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</si>
  <si>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</si>
  <si>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</si>
  <si>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</si>
  <si>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</si>
  <si>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</si>
  <si>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</si>
  <si>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</si>
  <si>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</si>
  <si>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</si>
  <si>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</si>
  <si>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</si>
  <si>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</si>
  <si>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</si>
  <si>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</si>
  <si>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</si>
  <si>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</si>
  <si>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</si>
  <si>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</si>
  <si>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</si>
  <si>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</si>
  <si>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</si>
  <si>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</si>
  <si>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</si>
  <si>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</si>
  <si>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</si>
  <si>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</si>
  <si>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</si>
  <si>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</si>
  <si>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</si>
  <si>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</si>
  <si>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</si>
  <si>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</si>
  <si>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</si>
  <si>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</si>
  <si>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</si>
  <si>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</si>
  <si>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</si>
  <si>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</si>
  <si>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</si>
  <si>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</si>
  <si>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</si>
  <si>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</si>
  <si>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</si>
  <si>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</si>
  <si>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</si>
  <si>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</si>
  <si>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</si>
  <si>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</si>
  <si>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</si>
  <si>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</si>
  <si>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</si>
  <si>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</si>
  <si>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</si>
  <si>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</si>
  <si>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</si>
  <si>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</si>
  <si>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</si>
  <si>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</si>
  <si>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</si>
  <si>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</si>
  <si>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</si>
  <si>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</si>
  <si>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</si>
  <si>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</si>
  <si>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</si>
  <si>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</si>
  <si>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</si>
  <si>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</si>
  <si>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</si>
  <si>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</si>
  <si>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</si>
  <si>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</si>
  <si>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</si>
  <si>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</si>
  <si>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</si>
  <si>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</si>
  <si>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</si>
  <si>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</si>
  <si>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</si>
  <si>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</si>
  <si>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</si>
  <si>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</si>
  <si>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</si>
  <si>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</si>
  <si>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</si>
  <si>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</si>
  <si>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</si>
  <si>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</si>
  <si>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</si>
  <si>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</si>
  <si>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</si>
  <si>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</si>
  <si>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</si>
  <si>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</si>
  <si>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</si>
  <si>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</si>
  <si>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</si>
  <si>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</si>
  <si>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</si>
  <si>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</si>
  <si>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</si>
  <si>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</si>
  <si>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</si>
  <si>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</si>
  <si>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</si>
  <si>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</si>
  <si>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</si>
  <si>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</si>
  <si>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</si>
  <si>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</si>
  <si>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</si>
  <si>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</si>
  <si>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</si>
  <si>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</si>
  <si>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</si>
  <si>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</si>
  <si>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</si>
  <si>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</si>
  <si>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</si>
  <si>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</si>
  <si>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</si>
  <si>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</si>
  <si>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</si>
  <si>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</si>
  <si>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</si>
  <si>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</si>
  <si>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</si>
  <si>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</si>
  <si>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</si>
  <si>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</si>
  <si>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</si>
  <si>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</si>
  <si>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</si>
  <si>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</si>
  <si>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</si>
  <si>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</si>
  <si>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</si>
  <si>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</si>
  <si>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</si>
  <si>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</si>
  <si>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</si>
  <si>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</si>
  <si>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</si>
  <si>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</si>
  <si>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</si>
  <si>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</si>
  <si>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</si>
  <si>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</si>
  <si>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</si>
  <si>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</si>
  <si>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</si>
  <si>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</si>
  <si>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</si>
  <si>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</si>
  <si>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</si>
  <si>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</si>
  <si>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</si>
  <si>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</si>
  <si>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</si>
  <si>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</si>
  <si>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</si>
  <si>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</si>
  <si>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</si>
  <si>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</si>
  <si>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</si>
  <si>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</si>
  <si>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</si>
  <si>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</si>
  <si>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</si>
  <si>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</si>
  <si>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</si>
  <si>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</si>
  <si>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</si>
  <si>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</si>
  <si>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</si>
  <si>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</si>
  <si>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</si>
  <si>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</si>
  <si>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</si>
  <si>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</si>
  <si>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</si>
  <si>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</si>
  <si>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</si>
  <si>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</si>
  <si>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</si>
  <si>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</si>
  <si>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</si>
  <si>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</si>
  <si>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</si>
  <si>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</si>
  <si>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</si>
  <si>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</si>
  <si>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</si>
  <si>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</si>
  <si>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</si>
  <si>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</si>
  <si>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</si>
  <si>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</si>
  <si>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</si>
  <si>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</si>
  <si>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</si>
  <si>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</si>
  <si>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</si>
  <si>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</si>
  <si>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</si>
  <si>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</si>
  <si>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</si>
  <si>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</si>
  <si>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</si>
  <si>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</si>
  <si>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</si>
  <si>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</si>
  <si>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</si>
  <si>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</si>
  <si>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</si>
  <si>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</si>
  <si>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</si>
  <si>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</si>
  <si>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</si>
  <si>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</si>
  <si>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</si>
  <si>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</si>
  <si>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</si>
  <si>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</si>
  <si>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</si>
  <si>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</si>
  <si>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</si>
  <si>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</si>
  <si>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</si>
  <si>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</si>
  <si>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</si>
  <si>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</si>
  <si>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</si>
  <si>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</si>
  <si>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</si>
  <si>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</si>
  <si>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</si>
  <si>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</si>
  <si>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</si>
  <si>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</si>
  <si>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</si>
  <si>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</si>
  <si>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</si>
  <si>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</si>
  <si>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</si>
  <si>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</si>
  <si>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</si>
  <si>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</si>
  <si>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</si>
  <si>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</si>
  <si>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</si>
  <si>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</si>
  <si>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</si>
  <si>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</si>
  <si>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</si>
  <si>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</si>
  <si>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</si>
  <si>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</si>
  <si>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</si>
  <si>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</si>
  <si>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</si>
  <si>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</si>
  <si>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</si>
  <si>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</si>
  <si>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</si>
  <si>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</si>
  <si>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</si>
  <si>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</si>
  <si>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</si>
  <si>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</si>
  <si>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</si>
  <si>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</si>
  <si>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</si>
  <si>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</si>
  <si>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</si>
  <si>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</si>
  <si>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</si>
  <si>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</si>
  <si>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</si>
  <si>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</si>
  <si>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</si>
  <si>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</si>
  <si>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</si>
  <si>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</si>
  <si>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</si>
  <si>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</si>
  <si>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</si>
  <si>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</si>
  <si>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</si>
  <si>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</si>
  <si>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</si>
  <si>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</si>
  <si>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</si>
  <si>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</si>
  <si>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</si>
  <si>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</si>
  <si>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</si>
  <si>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</si>
  <si>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</si>
  <si>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</si>
  <si>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</si>
  <si>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</si>
  <si>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</si>
  <si>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</si>
  <si>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</si>
  <si>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</si>
  <si>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</si>
  <si>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</si>
  <si>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</si>
  <si>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</si>
  <si>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</si>
  <si>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</si>
  <si>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</si>
  <si>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</si>
  <si>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</si>
  <si>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</si>
  <si>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</si>
  <si>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</si>
  <si>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</si>
  <si>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</si>
  <si>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</si>
  <si>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</si>
  <si>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</si>
  <si>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</si>
  <si>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</si>
  <si>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</si>
  <si>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</si>
  <si>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</si>
  <si>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</si>
  <si>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</si>
  <si>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</si>
  <si>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</si>
  <si>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</si>
  <si>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</si>
  <si>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</si>
  <si>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</si>
  <si>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</si>
  <si>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</si>
  <si>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</si>
  <si>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</si>
  <si>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</si>
  <si>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</si>
  <si>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</si>
  <si>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</si>
  <si>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</si>
  <si>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</si>
  <si>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</si>
  <si>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</si>
  <si>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</si>
  <si>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</si>
  <si>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</si>
  <si>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</si>
  <si>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</si>
  <si>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</si>
  <si>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</si>
  <si>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</si>
  <si>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</si>
  <si>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</si>
  <si>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</si>
  <si>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</si>
  <si>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</si>
  <si>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</si>
  <si>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</si>
  <si>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</si>
  <si>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</si>
  <si>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</si>
  <si>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</si>
  <si>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</si>
  <si>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</si>
  <si>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</si>
  <si>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</si>
  <si>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</si>
  <si>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</si>
  <si>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</si>
  <si>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</si>
  <si>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</si>
  <si>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</si>
  <si>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</si>
  <si>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</si>
  <si>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</si>
  <si>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</si>
  <si>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</si>
  <si>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</si>
  <si>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</si>
  <si>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</si>
  <si>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</si>
  <si>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</si>
  <si>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</si>
  <si>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</si>
  <si>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</si>
  <si>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</si>
  <si>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</si>
  <si>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</si>
  <si>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</si>
  <si>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</si>
  <si>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</si>
  <si>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</si>
  <si>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</si>
  <si>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</si>
  <si>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</si>
  <si>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</si>
  <si>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</si>
  <si>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</si>
  <si>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</si>
  <si>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</si>
  <si>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</si>
  <si>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</si>
  <si>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</si>
  <si>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</si>
  <si>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</si>
  <si>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</si>
  <si>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</si>
  <si>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</si>
  <si>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</si>
  <si>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</si>
  <si>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</si>
  <si>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</si>
  <si>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</si>
  <si>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</si>
  <si>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</si>
  <si>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</si>
  <si>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</si>
  <si>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</si>
  <si>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</si>
  <si>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</si>
  <si>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</si>
  <si>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</si>
  <si>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</si>
  <si>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</si>
  <si>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</si>
  <si>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</si>
  <si>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</si>
  <si>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</si>
  <si>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</si>
  <si>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</si>
  <si>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</si>
  <si>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</si>
  <si>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</si>
  <si>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</si>
  <si>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</si>
  <si>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</si>
  <si>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</si>
  <si>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</si>
  <si>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</si>
  <si>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</si>
  <si>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</si>
  <si>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</si>
  <si>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</si>
  <si>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</si>
  <si>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</si>
  <si>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</si>
  <si>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</si>
  <si>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</si>
  <si>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</si>
  <si>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</si>
  <si>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</si>
  <si>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</si>
  <si>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</si>
  <si>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</si>
  <si>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</si>
  <si>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</si>
  <si>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</si>
  <si>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</si>
  <si>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</si>
  <si>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</si>
  <si>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</si>
  <si>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</si>
  <si>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</si>
  <si>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</si>
  <si>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</si>
  <si>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</si>
  <si>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</si>
  <si>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</si>
  <si>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</si>
  <si>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</si>
  <si>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</si>
  <si>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</si>
  <si>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</si>
  <si>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</si>
  <si>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</si>
  <si>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</si>
  <si>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</si>
  <si>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</si>
  <si>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</si>
  <si>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</si>
  <si>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</si>
  <si>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</si>
  <si>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</si>
  <si>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</si>
  <si>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</si>
  <si>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</si>
  <si>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</si>
  <si>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</si>
  <si>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</si>
  <si>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</si>
  <si>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</si>
  <si>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</si>
  <si>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</si>
  <si>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</si>
  <si>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</si>
  <si>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</si>
  <si>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</si>
  <si>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</si>
  <si>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</si>
  <si>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</si>
  <si>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</si>
  <si>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</si>
  <si>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</si>
  <si>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</si>
  <si>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</si>
  <si>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</si>
  <si>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</si>
  <si>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</si>
  <si>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</si>
  <si>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</si>
  <si>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</si>
  <si>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</si>
  <si>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</si>
  <si>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</si>
  <si>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</si>
  <si>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</si>
  <si>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</si>
  <si>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</si>
  <si>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</si>
  <si>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</si>
  <si>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</si>
  <si>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</si>
  <si>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</si>
  <si>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</si>
  <si>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</si>
  <si>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</si>
  <si>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</si>
  <si>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</si>
  <si>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</si>
  <si>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</si>
  <si>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</si>
  <si>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</si>
  <si>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</si>
  <si>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</si>
  <si>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</si>
  <si>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</si>
  <si>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</si>
  <si>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</si>
  <si>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</si>
  <si>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</si>
  <si>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</si>
  <si>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</si>
  <si>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</si>
  <si>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</si>
  <si>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</si>
  <si>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</si>
  <si>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</si>
  <si>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</si>
  <si>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</si>
  <si>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</si>
  <si>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</si>
  <si>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</si>
  <si>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</si>
  <si>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</si>
  <si>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</si>
  <si>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</si>
  <si>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</si>
  <si>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</si>
  <si>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</si>
  <si>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</si>
  <si>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</si>
  <si>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</si>
  <si>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</si>
  <si>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</si>
  <si>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</si>
  <si>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</si>
  <si>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</si>
  <si>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</si>
  <si>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</si>
  <si>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</si>
  <si>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</si>
  <si>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</si>
  <si>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</si>
  <si>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</si>
  <si>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</si>
  <si>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</si>
  <si>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</si>
  <si>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</si>
  <si>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</si>
  <si>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</si>
  <si>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</si>
  <si>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</si>
  <si>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</si>
  <si>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</si>
  <si>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</si>
  <si>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</si>
  <si>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</si>
  <si>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</si>
  <si>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</si>
  <si>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</si>
  <si>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</si>
  <si>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</si>
  <si>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</si>
  <si>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</si>
  <si>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</si>
  <si>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</si>
  <si>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</si>
  <si>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</si>
  <si>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</si>
  <si>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</si>
  <si>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</si>
  <si>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</si>
  <si>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</si>
  <si>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</si>
  <si>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</si>
  <si>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</si>
  <si>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</si>
  <si>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</si>
  <si>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</si>
  <si>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</si>
  <si>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</si>
  <si>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</si>
  <si>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</si>
  <si>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</si>
  <si>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</si>
  <si>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</si>
  <si>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</si>
  <si>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</si>
  <si>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</si>
  <si>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</si>
  <si>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</si>
  <si>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</si>
  <si>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</si>
  <si>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</si>
  <si>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</si>
  <si>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</si>
  <si>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</si>
  <si>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</si>
  <si>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</si>
  <si>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</si>
  <si>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</si>
  <si>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</si>
  <si>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</si>
  <si>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</si>
  <si>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</si>
  <si>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</si>
  <si>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</si>
  <si>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</si>
  <si>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</si>
  <si>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</si>
  <si>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</si>
  <si>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</si>
  <si>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</si>
  <si>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</si>
  <si>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</si>
  <si>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</si>
  <si>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</si>
  <si>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</si>
  <si>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</si>
  <si>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</si>
  <si>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</si>
  <si>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</si>
  <si>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</si>
  <si>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</si>
  <si>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</si>
  <si>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</si>
  <si>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</si>
  <si>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</si>
  <si>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</si>
  <si>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</si>
  <si>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</si>
  <si>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</si>
  <si>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</si>
  <si>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</si>
  <si>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</si>
  <si>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</si>
  <si>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</si>
  <si>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</si>
  <si>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</si>
  <si>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</si>
  <si>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</si>
  <si>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</si>
  <si>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</si>
  <si>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</si>
  <si>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</si>
  <si>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</si>
  <si>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</si>
  <si>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</si>
  <si>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</si>
  <si>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</si>
  <si>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</si>
  <si>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</si>
  <si>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</si>
  <si>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</si>
  <si>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</si>
  <si>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</si>
  <si>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</si>
  <si>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</si>
  <si>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</si>
  <si>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</si>
  <si>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</si>
  <si>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</si>
  <si>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</si>
  <si>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</si>
  <si>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</si>
  <si>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</si>
  <si>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</si>
  <si>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</si>
  <si>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</si>
  <si>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</si>
  <si>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</si>
  <si>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</si>
  <si>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</si>
  <si>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</si>
  <si>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</si>
  <si>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</si>
  <si>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</si>
  <si>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</si>
  <si>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</si>
  <si>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</si>
  <si>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</si>
  <si>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</si>
  <si>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</si>
  <si>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</si>
  <si>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</si>
  <si>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</si>
  <si>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</si>
  <si>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</si>
  <si>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</si>
  <si>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</si>
  <si>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</si>
  <si>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</si>
  <si>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</si>
  <si>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</si>
  <si>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</si>
  <si>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</si>
  <si>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</si>
  <si>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</si>
  <si>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</si>
  <si>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</si>
  <si>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</si>
  <si>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</si>
  <si>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</si>
  <si>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</si>
  <si>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</si>
  <si>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</si>
  <si>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</si>
  <si>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</si>
  <si>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</si>
  <si>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</si>
  <si>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</si>
  <si>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</si>
  <si>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</si>
  <si>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</si>
  <si>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</si>
  <si>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</si>
  <si>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</si>
  <si>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</si>
  <si>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</si>
  <si>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</si>
  <si>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</si>
  <si>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</si>
  <si>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</si>
  <si>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</si>
  <si>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</si>
  <si>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</si>
  <si>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</si>
  <si>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</si>
  <si>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</si>
  <si>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</si>
  <si>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</si>
  <si>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</si>
  <si>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</si>
  <si>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</si>
  <si>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</si>
  <si>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</si>
  <si>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</si>
  <si>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</si>
  <si>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</si>
  <si>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</si>
  <si>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</si>
  <si>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</si>
  <si>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</si>
  <si>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</si>
  <si>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</si>
  <si>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</si>
  <si>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</si>
  <si>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</si>
  <si>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</si>
  <si>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</si>
  <si>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</si>
  <si>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</si>
  <si>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</si>
  <si>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</si>
  <si>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</si>
  <si>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</si>
  <si>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</si>
  <si>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</si>
  <si>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</si>
  <si>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</si>
  <si>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</si>
  <si>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</si>
  <si>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</si>
  <si>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</si>
  <si>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</si>
  <si>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</si>
  <si>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</si>
  <si>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</si>
  <si>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</si>
  <si>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</si>
  <si>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</si>
  <si>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</si>
  <si>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</si>
  <si>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</si>
  <si>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</si>
  <si>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</si>
  <si>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</si>
  <si>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</si>
  <si>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</si>
  <si>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</si>
  <si>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</si>
  <si>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</si>
  <si>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</si>
  <si>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</si>
  <si>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</si>
  <si>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</si>
  <si>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</si>
  <si>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</si>
  <si>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</si>
  <si>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</si>
  <si>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</si>
  <si>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</si>
  <si>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</si>
  <si>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</si>
  <si>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</si>
  <si>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</si>
  <si>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</si>
  <si>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</si>
  <si>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</si>
  <si>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</si>
  <si>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</si>
  <si>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</si>
  <si>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</si>
  <si>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</si>
  <si>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</si>
  <si>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</si>
  <si>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</si>
  <si>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</si>
  <si>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</si>
  <si>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</si>
  <si>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</si>
  <si>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</si>
  <si>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</si>
  <si>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</si>
  <si>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</si>
  <si>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</si>
  <si>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</si>
  <si>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</si>
  <si>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</si>
  <si>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</si>
  <si>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</si>
  <si>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</si>
  <si>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</si>
  <si>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</si>
  <si>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</si>
  <si>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</si>
  <si>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</si>
  <si>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</si>
  <si>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</si>
  <si>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</si>
  <si>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</si>
  <si>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</si>
  <si>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</si>
  <si>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</si>
  <si>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</si>
  <si>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</si>
  <si>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</si>
  <si>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</si>
  <si>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</si>
  <si>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</si>
  <si>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</si>
  <si>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</si>
  <si>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</si>
  <si>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</si>
  <si>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</si>
  <si>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</si>
  <si>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</si>
  <si>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</si>
  <si>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</si>
  <si>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</si>
  <si>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</si>
  <si>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</si>
  <si>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</si>
  <si>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</si>
  <si>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</si>
  <si>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</si>
  <si>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</si>
  <si>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</si>
  <si>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</si>
  <si>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</si>
  <si>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</si>
  <si>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</si>
  <si>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</si>
  <si>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</si>
  <si>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</si>
  <si>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</si>
  <si>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</si>
  <si>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</si>
  <si>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</si>
  <si>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</si>
  <si>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</si>
  <si>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</si>
  <si>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</si>
  <si>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</si>
  <si>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</si>
  <si>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</si>
  <si>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</si>
  <si>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</si>
  <si>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</si>
  <si>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</si>
  <si>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</si>
  <si>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</si>
  <si>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</si>
  <si>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</si>
  <si>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</si>
  <si>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</si>
  <si>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</si>
  <si>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</si>
  <si>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</si>
  <si>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</si>
  <si>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</si>
  <si>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</si>
  <si>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</si>
  <si>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</si>
  <si>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</si>
  <si>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</si>
  <si>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</si>
  <si>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</si>
  <si>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</si>
  <si>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</si>
  <si>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</si>
  <si>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</si>
  <si>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</si>
  <si>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</si>
  <si>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</si>
  <si>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</si>
  <si>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</si>
  <si>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</si>
  <si>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</si>
  <si>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</si>
  <si>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</si>
  <si>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</si>
  <si>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</si>
  <si>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</si>
  <si>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</si>
  <si>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</si>
  <si>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</si>
  <si>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</si>
  <si>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</si>
  <si>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</si>
  <si>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</si>
  <si>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</si>
  <si>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</si>
  <si>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</si>
  <si>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</si>
  <si>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</si>
  <si>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</si>
  <si>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</si>
  <si>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</si>
  <si>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</si>
  <si>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</si>
  <si>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</si>
  <si>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</si>
  <si>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</si>
  <si>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</si>
  <si>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</si>
  <si>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</si>
  <si>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</si>
  <si>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</si>
  <si>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</si>
  <si>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</si>
  <si>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</si>
  <si>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</si>
  <si>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</si>
  <si>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</si>
  <si>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</si>
  <si>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</si>
  <si>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</si>
  <si>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</si>
  <si>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</si>
  <si>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</si>
  <si>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</si>
  <si>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</si>
  <si>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</si>
  <si>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</si>
  <si>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</si>
  <si>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</si>
  <si>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</si>
  <si>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</si>
  <si>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</si>
  <si>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</si>
  <si>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</si>
  <si>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</si>
  <si>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</si>
  <si>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</si>
  <si>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</si>
  <si>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</si>
  <si>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</si>
  <si>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</si>
  <si>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</si>
  <si>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</si>
  <si>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</si>
  <si>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</si>
  <si>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</si>
  <si>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</si>
  <si>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</si>
  <si>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</si>
  <si>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</si>
  <si>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</si>
  <si>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</si>
  <si>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</si>
  <si>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</si>
  <si>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</si>
  <si>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</si>
  <si>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</si>
  <si>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</si>
  <si>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</si>
  <si>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</si>
  <si>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</si>
  <si>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</si>
  <si>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</si>
  <si>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</si>
  <si>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</si>
  <si>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</si>
  <si>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</si>
  <si>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</si>
  <si>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</si>
  <si>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</si>
  <si>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</si>
  <si>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</si>
  <si>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</si>
  <si>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</si>
  <si>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</si>
  <si>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</si>
  <si>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</si>
  <si>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</si>
  <si>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</si>
  <si>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</si>
  <si>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</si>
  <si>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</si>
  <si>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</si>
  <si>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</si>
  <si>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</si>
  <si>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</si>
  <si>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</si>
  <si>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</si>
  <si>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</si>
  <si>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</si>
  <si>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</si>
  <si>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</si>
  <si>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</si>
  <si>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</si>
  <si>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</si>
  <si>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</si>
  <si>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</si>
  <si>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</si>
  <si>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</si>
  <si>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</si>
  <si>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</si>
  <si>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</si>
  <si>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</si>
  <si>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</si>
  <si>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</si>
  <si>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</si>
  <si>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</si>
  <si>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</si>
  <si>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</si>
  <si>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</si>
  <si>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</si>
  <si>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</si>
  <si>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</si>
  <si>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</si>
  <si>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</si>
  <si>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</si>
  <si>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</si>
  <si>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</si>
  <si>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</si>
  <si>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</si>
  <si>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</si>
  <si>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</si>
  <si>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</si>
  <si>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</si>
  <si>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</si>
  <si>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</si>
  <si>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</si>
  <si>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</si>
  <si>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</si>
  <si>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</si>
  <si>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</si>
  <si>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</si>
  <si>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</si>
  <si>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</si>
  <si>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</si>
  <si>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</si>
  <si>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</si>
  <si>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</si>
  <si>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</si>
  <si>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</si>
  <si>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</si>
  <si>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</si>
  <si>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</si>
  <si>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</si>
  <si>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</si>
  <si>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</si>
  <si>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</si>
  <si>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</si>
  <si>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</si>
  <si>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</si>
  <si>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</si>
  <si>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</si>
  <si>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</si>
  <si>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</si>
  <si>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</si>
  <si>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</si>
  <si>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</si>
  <si>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</si>
  <si>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</si>
  <si>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</si>
  <si>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</si>
  <si>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</si>
  <si>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</si>
  <si>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</si>
  <si>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</si>
  <si>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</si>
  <si>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</si>
  <si>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</si>
  <si>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</si>
  <si>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</si>
  <si>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</si>
  <si>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</si>
  <si>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</si>
  <si>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</si>
  <si>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</si>
  <si>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</si>
  <si>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</si>
  <si>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</si>
  <si>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</si>
  <si>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</si>
  <si>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</si>
  <si>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</si>
  <si>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</si>
  <si>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</si>
  <si>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</si>
  <si>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</si>
  <si>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</si>
  <si>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</si>
  <si>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</si>
  <si>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</si>
  <si>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</si>
  <si>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</si>
  <si>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</si>
  <si>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</si>
  <si>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</si>
  <si>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</si>
  <si>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</si>
  <si>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</si>
  <si>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</si>
  <si>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</si>
  <si>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</si>
  <si>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</si>
  <si>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</si>
  <si>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</si>
  <si>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</si>
  <si>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</si>
  <si>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</si>
  <si>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</si>
  <si>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</si>
  <si>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</si>
  <si>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</si>
  <si>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</si>
  <si>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</si>
  <si>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</si>
  <si>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</si>
  <si>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</si>
  <si>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</si>
  <si>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</si>
  <si>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</si>
  <si>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</si>
  <si>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</si>
  <si>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</si>
  <si>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</si>
  <si>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</si>
  <si>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</si>
  <si>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</si>
  <si>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</si>
  <si>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</si>
  <si>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</si>
  <si>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</si>
  <si>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</si>
  <si>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</si>
  <si>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</si>
  <si>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</si>
  <si>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</si>
  <si>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</si>
  <si>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</si>
  <si>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</si>
  <si>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</si>
  <si>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</si>
  <si>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</si>
  <si>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</si>
  <si>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</si>
  <si>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</si>
  <si>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</si>
  <si>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</si>
  <si>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</si>
  <si>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</si>
  <si>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</si>
  <si>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</si>
  <si>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</si>
  <si>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</si>
  <si>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</si>
  <si>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</si>
  <si>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</si>
  <si>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</si>
  <si>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</si>
  <si>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</si>
  <si>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</si>
  <si>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</si>
  <si>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</si>
  <si>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</si>
  <si>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</si>
  <si>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</si>
  <si>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</si>
  <si>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</si>
  <si>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</si>
  <si>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</si>
  <si>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</si>
  <si>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</si>
  <si>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</si>
  <si>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</si>
  <si>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</si>
  <si>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</si>
  <si>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</si>
  <si>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</si>
  <si>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</si>
  <si>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</si>
  <si>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</si>
  <si>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</si>
  <si>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</si>
  <si>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</si>
  <si>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</si>
  <si>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</si>
  <si>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</si>
  <si>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</si>
  <si>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</si>
  <si>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</si>
  <si>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</si>
  <si>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</si>
  <si>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</si>
  <si>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</si>
  <si>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</si>
  <si>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</si>
  <si>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</si>
  <si>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</si>
  <si>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</si>
  <si>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</si>
  <si>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</si>
  <si>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</si>
  <si>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</si>
  <si>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</si>
  <si>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</si>
  <si>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</si>
  <si>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</si>
  <si>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</si>
  <si>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</si>
  <si>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</si>
  <si>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</si>
  <si>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</si>
  <si>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</si>
  <si>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</si>
  <si>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</si>
  <si>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</si>
  <si>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</si>
  <si>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</si>
  <si>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</si>
  <si>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</si>
  <si>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</si>
  <si>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</si>
  <si>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</si>
  <si>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</si>
  <si>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</si>
  <si>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</si>
  <si>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</si>
  <si>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</si>
  <si>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</si>
  <si>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</si>
  <si>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</si>
  <si>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</si>
  <si>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</si>
  <si>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</si>
  <si>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</si>
  <si>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</si>
  <si>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</si>
  <si>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</si>
  <si>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</si>
  <si>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</si>
  <si>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</si>
  <si>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</si>
  <si>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</si>
  <si>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</si>
  <si>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</si>
  <si>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</si>
  <si>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</si>
  <si>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</si>
  <si>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</si>
  <si>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</si>
  <si>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</si>
  <si>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</si>
  <si>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</si>
  <si>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</si>
  <si>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</si>
  <si>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</si>
  <si>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</si>
  <si>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</si>
  <si>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</si>
  <si>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</si>
  <si>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</si>
  <si>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</si>
  <si>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</si>
  <si>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</si>
  <si>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</si>
  <si>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</si>
  <si>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</si>
  <si>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</si>
  <si>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</si>
  <si>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</si>
  <si>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</si>
  <si>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</si>
  <si>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</si>
  <si>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</si>
  <si>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</si>
  <si>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</si>
  <si>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</si>
  <si>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</si>
  <si>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</si>
  <si>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</si>
  <si>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</si>
  <si>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</si>
  <si>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</si>
  <si>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</si>
  <si>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</si>
  <si>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</si>
  <si>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</si>
  <si>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</si>
  <si>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</si>
  <si>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</si>
  <si>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</si>
  <si>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</si>
  <si>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</si>
  <si>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</si>
  <si>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</si>
  <si>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</si>
  <si>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</si>
  <si>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</si>
  <si>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</si>
  <si>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</si>
  <si>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</si>
  <si>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</si>
  <si>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</si>
  <si>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</si>
  <si>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</si>
  <si>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</si>
  <si>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</si>
  <si>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</si>
  <si>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</si>
  <si>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</si>
  <si>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</si>
  <si>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</si>
  <si>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</si>
  <si>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</si>
  <si>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</si>
  <si>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</si>
  <si>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</si>
  <si>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</si>
  <si>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</si>
  <si>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</si>
  <si>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</si>
  <si>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</si>
  <si>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</si>
  <si>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</si>
  <si>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</si>
  <si>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</si>
  <si>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</si>
  <si>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</si>
  <si>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</si>
  <si>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</si>
  <si>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</si>
  <si>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</si>
  <si>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</si>
  <si>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</si>
  <si>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</si>
  <si>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</si>
  <si>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</si>
  <si>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</si>
  <si>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</si>
  <si>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</si>
  <si>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</si>
  <si>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</si>
  <si>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</si>
  <si>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</si>
  <si>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</si>
  <si>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</si>
  <si>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</si>
  <si>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</si>
  <si>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</si>
  <si>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</si>
  <si>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</si>
  <si>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</si>
  <si>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</si>
  <si>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</si>
  <si>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</si>
  <si>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</si>
  <si>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</si>
  <si>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</si>
  <si>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</si>
  <si>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</si>
  <si>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</si>
  <si>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</si>
  <si>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</si>
  <si>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</si>
  <si>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</si>
  <si>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</si>
  <si>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</si>
  <si>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</si>
  <si>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</si>
  <si>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</si>
  <si>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</si>
  <si>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</si>
  <si>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</si>
  <si>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</si>
  <si>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</si>
  <si>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</si>
  <si>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</si>
  <si>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</si>
  <si>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</si>
  <si>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</si>
  <si>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</si>
  <si>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</si>
  <si>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</si>
  <si>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</si>
  <si>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</si>
  <si>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</si>
  <si>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</si>
  <si>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</si>
  <si>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</si>
  <si>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</si>
  <si>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</si>
  <si>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</si>
  <si>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</si>
  <si>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</si>
  <si>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</si>
  <si>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</si>
  <si>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</si>
  <si>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</si>
  <si>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</si>
  <si>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</si>
  <si>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</si>
  <si>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</si>
  <si>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</si>
  <si>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</si>
  <si>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</si>
  <si>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</si>
  <si>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</si>
  <si>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</si>
  <si>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</si>
  <si>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</si>
  <si>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</si>
  <si>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</si>
  <si>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</si>
  <si>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</si>
  <si>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</si>
  <si>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</si>
  <si>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</si>
  <si>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</si>
  <si>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</si>
  <si>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</si>
  <si>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</si>
  <si>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</si>
  <si>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</si>
  <si>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</si>
  <si>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</si>
  <si>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</si>
  <si>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</si>
  <si>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</si>
  <si>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</si>
  <si>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</si>
  <si>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</si>
  <si>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</si>
  <si>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</si>
  <si>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</si>
  <si>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</si>
  <si>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</si>
  <si>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</si>
  <si>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</si>
  <si>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</si>
  <si>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</si>
  <si>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</si>
  <si>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</si>
  <si>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</si>
  <si>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</si>
  <si>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</si>
  <si>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</si>
  <si>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</si>
  <si>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</si>
  <si>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</si>
  <si>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</si>
  <si>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</si>
  <si>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</si>
  <si>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</si>
  <si>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</si>
  <si>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</si>
  <si>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</si>
  <si>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</si>
  <si>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</si>
  <si>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</si>
  <si>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</si>
  <si>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</si>
  <si>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</si>
  <si>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</si>
  <si>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</si>
  <si>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</si>
  <si>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</si>
  <si>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</si>
  <si>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</si>
  <si>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</si>
  <si>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</si>
  <si>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</si>
  <si>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</si>
  <si>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</si>
  <si>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</si>
  <si>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</si>
  <si>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</si>
  <si>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</si>
  <si>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</si>
  <si>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</si>
  <si>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</si>
  <si>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</si>
  <si>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</si>
  <si>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</si>
  <si>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</si>
  <si>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</si>
  <si>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</si>
  <si>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</si>
  <si>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</si>
  <si>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</si>
  <si>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</si>
  <si>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</si>
  <si>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</si>
  <si>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</si>
  <si>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</si>
  <si>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</si>
  <si>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</si>
  <si>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</si>
  <si>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</si>
  <si>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</si>
  <si>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</si>
  <si>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</si>
  <si>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</si>
  <si>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</si>
  <si>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</si>
  <si>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</si>
  <si>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</si>
  <si>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</si>
  <si>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</si>
  <si>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</si>
  <si>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</si>
  <si>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</si>
  <si>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</si>
  <si>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</si>
  <si>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</si>
  <si>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</si>
  <si>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</si>
  <si>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</si>
  <si>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</si>
  <si>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</si>
  <si>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</si>
  <si>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</si>
  <si>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</si>
  <si>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</si>
  <si>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</si>
  <si>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</si>
  <si>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</si>
  <si>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</si>
  <si>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</si>
  <si>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</si>
  <si>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</si>
  <si>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</si>
  <si>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</si>
  <si>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</si>
  <si>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</si>
  <si>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</si>
  <si>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</si>
  <si>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</si>
  <si>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</si>
  <si>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</si>
  <si>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</si>
  <si>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</si>
  <si>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</si>
  <si>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</si>
  <si>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</si>
  <si>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</si>
  <si>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</si>
  <si>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</si>
  <si>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</si>
  <si>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</si>
  <si>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</si>
  <si>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</si>
  <si>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</si>
  <si>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</si>
  <si>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</si>
  <si>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</si>
  <si>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</si>
  <si>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</si>
  <si>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</si>
  <si>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</si>
  <si>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</si>
  <si>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</si>
  <si>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</si>
  <si>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</si>
  <si>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</si>
  <si>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</si>
  <si>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</si>
  <si>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</si>
  <si>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</si>
  <si>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</si>
  <si>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</si>
  <si>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</si>
  <si>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</si>
  <si>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</si>
  <si>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</si>
  <si>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</si>
  <si>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</si>
  <si>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</si>
  <si>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</si>
  <si>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</si>
  <si>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</si>
  <si>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</si>
  <si>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</si>
  <si>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</si>
  <si>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</si>
  <si>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</si>
  <si>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</si>
  <si>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</si>
  <si>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</si>
  <si>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</si>
  <si>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</si>
  <si>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</si>
  <si>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</si>
  <si>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</si>
  <si>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</si>
  <si>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</si>
  <si>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</si>
  <si>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</si>
  <si>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</si>
  <si>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</si>
  <si>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</si>
  <si>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</si>
  <si>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</si>
  <si>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</si>
  <si>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</si>
  <si>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</si>
  <si>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</si>
  <si>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</si>
  <si>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</si>
  <si>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</si>
  <si>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</si>
  <si>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</si>
  <si>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</si>
  <si>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</si>
  <si>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</si>
  <si>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</si>
  <si>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</si>
  <si>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</si>
  <si>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</si>
  <si>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</si>
  <si>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</si>
  <si>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</si>
  <si>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</si>
  <si>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</si>
  <si>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</si>
  <si>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</si>
  <si>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</si>
  <si>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</si>
  <si>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</si>
  <si>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</si>
  <si>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</si>
  <si>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</si>
  <si>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</si>
  <si>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</si>
  <si>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</si>
  <si>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</si>
  <si>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</si>
  <si>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</si>
  <si>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</si>
  <si>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</si>
  <si>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</si>
  <si>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</si>
  <si>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</si>
  <si>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</si>
  <si>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</si>
  <si>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</si>
  <si>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</si>
  <si>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</si>
  <si>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</si>
  <si>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</si>
  <si>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</si>
  <si>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</si>
  <si>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</si>
  <si>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</si>
  <si>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</si>
  <si>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</si>
  <si>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</si>
  <si>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</si>
  <si>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</si>
  <si>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</si>
  <si>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</si>
  <si>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</si>
  <si>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</si>
  <si>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</si>
  <si>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</si>
  <si>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</si>
  <si>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</si>
  <si>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</si>
  <si>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</si>
  <si>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</si>
  <si>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</si>
  <si>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</si>
  <si>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</si>
  <si>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</si>
  <si>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</si>
  <si>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</si>
  <si>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</si>
  <si>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</si>
  <si>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</si>
  <si>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</si>
  <si>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</si>
  <si>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</si>
  <si>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</si>
  <si>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</si>
  <si>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</si>
  <si>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</si>
  <si>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</si>
  <si>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</si>
  <si>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</si>
  <si>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</si>
  <si>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</si>
  <si>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</si>
  <si>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</si>
  <si>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</si>
  <si>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</si>
  <si>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</si>
  <si>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</si>
  <si>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</si>
  <si>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</si>
  <si>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</si>
  <si>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</si>
  <si>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</si>
  <si>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</si>
  <si>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</si>
  <si>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</si>
  <si>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</si>
  <si>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</si>
  <si>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</si>
  <si>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</si>
  <si>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</si>
  <si>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</si>
  <si>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</si>
  <si>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</si>
  <si>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</si>
  <si>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</si>
  <si>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</si>
  <si>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</si>
  <si>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</si>
  <si>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</si>
  <si>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</si>
  <si>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</si>
  <si>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</si>
  <si>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</si>
  <si>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</si>
  <si>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</si>
  <si>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</si>
  <si>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</si>
  <si>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</si>
  <si>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</si>
  <si>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</si>
  <si>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</si>
  <si>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</si>
  <si>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</si>
  <si>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</si>
  <si>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</si>
  <si>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</si>
  <si>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</si>
  <si>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</si>
  <si>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</si>
  <si>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</si>
  <si>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</si>
  <si>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</si>
  <si>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</si>
  <si>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</si>
  <si>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</si>
  <si>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</si>
  <si>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</si>
  <si>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</si>
  <si>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</si>
  <si>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</si>
  <si>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</si>
  <si>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</si>
  <si>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</si>
  <si>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</si>
  <si>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</si>
  <si>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</si>
  <si>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</si>
  <si>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</si>
  <si>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</si>
  <si>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</si>
  <si>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</si>
  <si>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</si>
  <si>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</si>
  <si>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</si>
  <si>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</si>
  <si>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</si>
  <si>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</si>
  <si>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</si>
  <si>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</si>
  <si>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</si>
  <si>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</si>
  <si>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</si>
  <si>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</si>
  <si>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</si>
  <si>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</si>
  <si>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</si>
  <si>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</si>
  <si>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</si>
  <si>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</si>
  <si>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</si>
  <si>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</si>
  <si>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</si>
  <si>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</si>
  <si>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</si>
  <si>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</si>
  <si>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</si>
  <si>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</si>
  <si>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</si>
  <si>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</si>
  <si>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</si>
  <si>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</si>
  <si>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</si>
  <si>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</si>
  <si>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</si>
  <si>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</si>
  <si>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</si>
  <si>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</si>
  <si>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</si>
  <si>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</si>
  <si>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</si>
  <si>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</si>
  <si>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</si>
  <si>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</si>
  <si>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</si>
  <si>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</si>
  <si>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</si>
  <si>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</si>
  <si>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</si>
  <si>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</si>
  <si>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</si>
  <si>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</si>
  <si>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</si>
  <si>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</si>
  <si>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</si>
  <si>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</si>
  <si>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</si>
  <si>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</si>
  <si>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</si>
  <si>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</si>
  <si>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</si>
  <si>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</si>
  <si>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</si>
  <si>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</si>
  <si>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</si>
  <si>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</si>
  <si>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</si>
  <si>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</si>
  <si>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</si>
  <si>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</si>
  <si>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</si>
  <si>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</si>
  <si>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</si>
  <si>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</si>
  <si>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</si>
  <si>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</si>
  <si>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</si>
  <si>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</si>
  <si>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</si>
  <si>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</si>
  <si>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</si>
  <si>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</si>
  <si>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</si>
  <si>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</si>
  <si>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</si>
  <si>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</si>
  <si>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</si>
  <si>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</si>
  <si>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</si>
  <si>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</si>
  <si>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</si>
  <si>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</si>
  <si>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</si>
  <si>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</si>
  <si>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</si>
  <si>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</si>
  <si>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</si>
  <si>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</si>
  <si>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</si>
  <si>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</si>
  <si>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</si>
  <si>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</si>
  <si>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</si>
  <si>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</si>
  <si>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</si>
  <si>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</si>
  <si>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</si>
  <si>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</si>
  <si>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</si>
  <si>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</si>
  <si>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</si>
  <si>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</si>
  <si>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</si>
  <si>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</si>
  <si>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</si>
  <si>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</si>
  <si>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</si>
  <si>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</si>
  <si>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</si>
  <si>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</si>
  <si>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</si>
  <si>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</si>
  <si>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</si>
  <si>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</si>
  <si>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</si>
  <si>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</si>
  <si>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</si>
  <si>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</si>
  <si>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</si>
  <si>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</si>
  <si>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</si>
  <si>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</si>
  <si>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</si>
  <si>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</si>
  <si>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</si>
  <si>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</si>
  <si>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</si>
  <si>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</si>
  <si>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</si>
  <si>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</si>
  <si>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</si>
  <si>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</si>
  <si>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</si>
  <si>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</si>
  <si>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</si>
  <si>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</si>
  <si>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</si>
  <si>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</si>
  <si>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</si>
  <si>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</si>
  <si>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</si>
  <si>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</si>
  <si>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</si>
  <si>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</si>
  <si>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</si>
  <si>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</si>
  <si>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</si>
  <si>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</si>
  <si>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</si>
  <si>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</si>
  <si>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</si>
  <si>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</si>
  <si>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</si>
  <si>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</si>
  <si>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</si>
  <si>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</si>
  <si>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</si>
  <si>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</si>
  <si>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</si>
  <si>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</si>
  <si>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</si>
  <si>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</si>
  <si>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</si>
  <si>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</si>
  <si>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</si>
  <si>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</si>
  <si>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</si>
  <si>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</si>
  <si>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</si>
  <si>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</si>
  <si>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</si>
  <si>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</si>
  <si>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</si>
  <si>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</si>
  <si>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</si>
  <si>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</si>
  <si>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</si>
  <si>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</si>
  <si>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</si>
  <si>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</si>
  <si>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</si>
  <si>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</si>
  <si>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</si>
  <si>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</si>
  <si>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</si>
  <si>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</si>
  <si>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</si>
  <si>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</si>
  <si>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</si>
  <si>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</si>
  <si>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</si>
  <si>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</si>
  <si>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</si>
  <si>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</si>
  <si>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</si>
  <si>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</si>
  <si>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</si>
  <si>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</si>
  <si>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</si>
  <si>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</si>
  <si>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</si>
  <si>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</si>
  <si>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</si>
  <si>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</si>
  <si>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</si>
  <si>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</si>
  <si>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</si>
  <si>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</si>
  <si>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</si>
  <si>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</si>
  <si>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</si>
  <si>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</si>
  <si>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</si>
  <si>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</si>
  <si>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</si>
  <si>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</si>
  <si>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</si>
  <si>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</si>
  <si>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</si>
  <si>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</si>
  <si>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</si>
  <si>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</si>
  <si>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</si>
  <si>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</si>
  <si>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</si>
  <si>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</si>
  <si>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</si>
  <si>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</si>
  <si>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</si>
  <si>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</si>
  <si>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</si>
  <si>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</si>
  <si>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</si>
  <si>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</si>
  <si>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</si>
  <si>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</si>
  <si>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</si>
  <si>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</si>
  <si>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</si>
  <si>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</si>
  <si>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</si>
  <si>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</si>
  <si>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</si>
  <si>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</si>
  <si>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</si>
  <si>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</si>
  <si>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</si>
  <si>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</si>
  <si>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</si>
  <si>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</si>
  <si>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</si>
  <si>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</si>
  <si>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</si>
  <si>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</si>
  <si>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</si>
  <si>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</si>
  <si>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</si>
  <si>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</si>
  <si>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</si>
  <si>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</si>
  <si>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</si>
  <si>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</si>
  <si>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</si>
  <si>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</si>
  <si>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</si>
  <si>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</si>
  <si>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</si>
  <si>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</si>
  <si>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</si>
  <si>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</si>
  <si>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</si>
  <si>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</si>
  <si>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</si>
  <si>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</si>
  <si>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</si>
  <si>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</si>
  <si>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</si>
  <si>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</si>
  <si>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</si>
  <si>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</si>
  <si>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</si>
  <si>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</si>
  <si>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</si>
  <si>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</si>
  <si>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</si>
  <si>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</si>
  <si>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</si>
  <si>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</si>
  <si>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</si>
  <si>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</si>
  <si>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</si>
  <si>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</si>
  <si>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</si>
  <si>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</si>
  <si>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</si>
  <si>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</si>
  <si>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</si>
  <si>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</si>
  <si>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</si>
  <si>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</si>
  <si>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</si>
  <si>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</si>
  <si>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</si>
  <si>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</si>
  <si>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</si>
  <si>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</si>
  <si>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</si>
  <si>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</si>
  <si>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</si>
  <si>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</si>
  <si>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</si>
  <si>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</si>
  <si>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</si>
  <si>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</si>
  <si>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</si>
  <si>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</si>
  <si>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</si>
  <si>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</si>
  <si>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</si>
  <si>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</si>
  <si>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</si>
  <si>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</si>
  <si>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</si>
  <si>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</si>
  <si>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</si>
  <si>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</si>
  <si>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</si>
  <si>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</si>
  <si>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</si>
  <si>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</si>
  <si>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</si>
  <si>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</si>
  <si>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</si>
  <si>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</si>
  <si>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</si>
  <si>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</si>
  <si>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</si>
  <si>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</si>
  <si>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</si>
  <si>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</si>
  <si>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</si>
  <si>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</si>
  <si>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</si>
  <si>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</si>
  <si>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</si>
  <si>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</si>
  <si>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</si>
  <si>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</si>
  <si>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</si>
  <si>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</si>
  <si>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</si>
  <si>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</si>
  <si>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</si>
  <si>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</si>
  <si>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</si>
  <si>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</si>
  <si>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</si>
  <si>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</si>
  <si>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</si>
  <si>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</si>
  <si>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</si>
  <si>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</si>
  <si>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</si>
  <si>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</si>
  <si>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</si>
  <si>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</si>
  <si>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</si>
  <si>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</si>
  <si>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</si>
  <si>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</si>
  <si>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</si>
  <si>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</si>
  <si>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</si>
  <si>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</si>
  <si>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</si>
  <si>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</si>
  <si>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</si>
  <si>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</si>
  <si>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</si>
  <si>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</si>
  <si>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</si>
  <si>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</si>
  <si>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</si>
  <si>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</si>
  <si>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</si>
  <si>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</si>
  <si>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</si>
  <si>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</si>
  <si>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</si>
  <si>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</si>
  <si>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</si>
  <si>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</si>
  <si>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</si>
  <si>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</si>
  <si>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</si>
  <si>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</si>
  <si>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</si>
  <si>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</si>
  <si>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</si>
  <si>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</si>
  <si>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</si>
  <si>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</si>
  <si>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</si>
  <si>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</si>
  <si>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</si>
  <si>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</si>
  <si>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</si>
  <si>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</si>
  <si>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</si>
  <si>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</si>
  <si>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</si>
  <si>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</si>
  <si>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</si>
  <si>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</si>
  <si>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</si>
  <si>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</si>
  <si>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</si>
  <si>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</si>
  <si>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</si>
  <si>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</si>
  <si>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</si>
  <si>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</si>
  <si>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</si>
  <si>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</si>
  <si>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</si>
  <si>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</si>
  <si>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</si>
  <si>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</si>
  <si>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</si>
  <si>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</si>
  <si>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</si>
  <si>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</si>
  <si>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</si>
  <si>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</si>
  <si>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</si>
  <si>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</si>
  <si>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</si>
  <si>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</si>
  <si>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</si>
  <si>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</si>
  <si>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</si>
  <si>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</si>
  <si>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</si>
  <si>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</si>
  <si>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</si>
  <si>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</si>
  <si>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</si>
  <si>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</si>
  <si>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</si>
  <si>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</si>
  <si>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</si>
  <si>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</si>
  <si>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</si>
  <si>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</si>
  <si>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</si>
  <si>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</si>
  <si>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</si>
  <si>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</si>
  <si>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</si>
  <si>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</si>
  <si>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</si>
  <si>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</si>
  <si>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</si>
  <si>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</si>
  <si>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</si>
  <si>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</si>
  <si>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</si>
  <si>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</si>
  <si>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</si>
  <si>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</si>
  <si>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</si>
  <si>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</si>
  <si>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</si>
  <si>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</si>
  <si>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</si>
  <si>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</si>
  <si>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</si>
  <si>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</si>
  <si>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</si>
  <si>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</si>
  <si>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</si>
  <si>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</si>
  <si>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</si>
  <si>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</si>
  <si>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</si>
  <si>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</si>
  <si>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</si>
  <si>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</si>
  <si>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</si>
  <si>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</si>
  <si>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</si>
  <si>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</si>
  <si>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</si>
  <si>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</si>
  <si>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</si>
  <si>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</si>
  <si>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</si>
  <si>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</si>
  <si>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</si>
  <si>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</si>
  <si>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</si>
  <si>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</si>
  <si>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</si>
  <si>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</si>
  <si>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</si>
  <si>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</si>
  <si>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</si>
  <si>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</si>
  <si>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</si>
  <si>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</si>
  <si>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</si>
  <si>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</si>
  <si>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</si>
  <si>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</si>
  <si>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</si>
  <si>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</si>
  <si>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</si>
  <si>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</si>
  <si>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</si>
  <si>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</si>
  <si>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</si>
  <si>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</si>
  <si>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</si>
  <si>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</si>
  <si>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</si>
  <si>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</si>
  <si>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</si>
  <si>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</si>
  <si>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</si>
  <si>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</si>
  <si>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</si>
  <si>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</si>
  <si>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</si>
  <si>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</si>
  <si>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</si>
  <si>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</si>
  <si>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</si>
  <si>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</si>
  <si>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</si>
  <si>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</si>
  <si>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</si>
  <si>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</si>
  <si>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</si>
  <si>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</si>
  <si>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</si>
  <si>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</si>
  <si>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</si>
  <si>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</si>
  <si>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</si>
  <si>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</si>
  <si>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</si>
  <si>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</si>
  <si>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</si>
  <si>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</si>
  <si>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</si>
  <si>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</si>
  <si>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</si>
  <si>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</si>
  <si>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</si>
  <si>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</si>
  <si>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</si>
  <si>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</si>
  <si>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</si>
  <si>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</si>
  <si>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</si>
  <si>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</si>
  <si>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</si>
  <si>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</si>
  <si>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</si>
  <si>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</si>
  <si>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</si>
  <si>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</si>
  <si>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</si>
  <si>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</si>
  <si>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</si>
  <si>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</si>
  <si>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</si>
  <si>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</si>
  <si>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</si>
  <si>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</si>
  <si>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</si>
  <si>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</si>
  <si>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</si>
  <si>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</si>
  <si>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</si>
  <si>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</si>
  <si>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</si>
  <si>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</si>
  <si>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</si>
  <si>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</si>
  <si>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</si>
  <si>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</si>
  <si>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</si>
  <si>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</si>
  <si>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</si>
  <si>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</si>
  <si>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</si>
  <si>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</si>
  <si>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</si>
  <si>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</si>
  <si>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</si>
  <si>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</si>
  <si>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</si>
  <si>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</si>
  <si>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</si>
  <si>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</si>
  <si>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</si>
  <si>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</si>
  <si>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</si>
  <si>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</si>
  <si>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</si>
  <si>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</si>
  <si>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</si>
  <si>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</si>
  <si>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</si>
  <si>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</si>
  <si>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</si>
  <si>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</si>
  <si>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</si>
  <si>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</si>
  <si>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</si>
  <si>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</si>
  <si>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</si>
  <si>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</si>
  <si>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</si>
  <si>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</si>
  <si>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</si>
  <si>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</si>
  <si>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</si>
  <si>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</si>
  <si>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</si>
  <si>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</si>
  <si>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</si>
  <si>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</si>
  <si>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</si>
  <si>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</si>
  <si>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</si>
  <si>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</si>
  <si>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</si>
  <si>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</si>
  <si>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</si>
  <si>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</si>
  <si>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</si>
  <si>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</si>
  <si>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</si>
  <si>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</si>
  <si>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</si>
  <si>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</si>
  <si>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</si>
  <si>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</si>
  <si>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</si>
  <si>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</si>
  <si>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</si>
  <si>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</si>
  <si>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</si>
  <si>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</si>
  <si>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</si>
  <si>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</si>
  <si>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</si>
  <si>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</si>
  <si>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</si>
  <si>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</si>
  <si>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</si>
  <si>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</si>
  <si>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</si>
  <si>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</si>
  <si>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</si>
  <si>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</si>
  <si>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</si>
  <si>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</si>
  <si>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</si>
  <si>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</si>
  <si>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</si>
  <si>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</si>
  <si>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</si>
  <si>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</si>
  <si>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</si>
  <si>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</si>
  <si>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</si>
  <si>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</si>
  <si>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</si>
  <si>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</si>
  <si>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</si>
  <si>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</si>
  <si>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</si>
  <si>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</si>
  <si>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</si>
  <si>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</si>
  <si>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</si>
  <si>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</si>
  <si>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</si>
  <si>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</si>
  <si>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</si>
  <si>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</si>
  <si>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</si>
  <si>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</si>
  <si>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</si>
  <si>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</si>
  <si>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</si>
  <si>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</si>
  <si>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</si>
  <si>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</si>
  <si>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</si>
  <si>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</si>
  <si>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</si>
  <si>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</si>
  <si>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</si>
  <si>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</si>
  <si>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</si>
  <si>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</si>
  <si>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</si>
  <si>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</si>
  <si>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</si>
  <si>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</si>
  <si>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</si>
  <si>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</si>
  <si>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</si>
  <si>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</si>
  <si>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</si>
  <si>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</si>
  <si>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</si>
  <si>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</si>
  <si>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</si>
  <si>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</si>
  <si>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</si>
  <si>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</si>
  <si>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</si>
  <si>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</si>
  <si>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</si>
  <si>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</si>
  <si>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</si>
  <si>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</si>
  <si>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</si>
  <si>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</si>
  <si>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</si>
  <si>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</si>
  <si>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</si>
  <si>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</si>
  <si>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</si>
  <si>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</si>
  <si>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</si>
  <si>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</si>
  <si>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</si>
  <si>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</si>
  <si>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</si>
  <si>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</si>
  <si>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</si>
  <si>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</si>
  <si>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</si>
  <si>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</si>
  <si>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</si>
  <si>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</si>
  <si>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</si>
  <si>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</si>
  <si>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</si>
  <si>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</si>
  <si>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</si>
  <si>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</si>
  <si>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</si>
  <si>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</si>
  <si>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</si>
  <si>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</si>
  <si>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</si>
  <si>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</si>
  <si>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</si>
  <si>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</si>
  <si>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</si>
  <si>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</si>
  <si>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</si>
  <si>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</si>
  <si>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</si>
  <si>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</si>
  <si>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</si>
  <si>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</si>
  <si>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</si>
  <si>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</si>
  <si>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</si>
  <si>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</si>
  <si>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</si>
  <si>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</si>
  <si>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</si>
  <si>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</si>
  <si>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</si>
  <si>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</si>
  <si>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</si>
  <si>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</si>
  <si>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</si>
  <si>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</si>
  <si>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</si>
  <si>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</si>
  <si>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</si>
  <si>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</si>
  <si>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</si>
  <si>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</si>
  <si>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</si>
  <si>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</si>
  <si>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</si>
  <si>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</si>
  <si>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</si>
  <si>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</si>
  <si>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</si>
  <si>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</si>
  <si>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</si>
  <si>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</si>
  <si>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</si>
  <si>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</si>
  <si>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</si>
  <si>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</si>
  <si>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</si>
  <si>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</si>
  <si>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</si>
  <si>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</si>
  <si>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</si>
  <si>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</si>
  <si>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</si>
  <si>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</si>
  <si>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</si>
  <si>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</si>
  <si>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</si>
  <si>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</si>
  <si>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</si>
  <si>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</si>
  <si>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</si>
  <si>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</si>
  <si>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</si>
  <si>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</si>
  <si>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</si>
  <si>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</si>
  <si>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</si>
  <si>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</si>
  <si>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</si>
  <si>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</si>
  <si>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</si>
  <si>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</si>
  <si>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</si>
  <si>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</si>
  <si>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</si>
  <si>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</si>
  <si>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</si>
  <si>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</si>
  <si>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</si>
  <si>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</si>
  <si>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</si>
  <si>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</si>
  <si>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</si>
  <si>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</si>
  <si>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</si>
  <si>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</si>
  <si>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</si>
  <si>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</si>
  <si>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</si>
  <si>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</si>
  <si>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</si>
  <si>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</si>
  <si>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</si>
  <si>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</si>
  <si>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</si>
  <si>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</si>
  <si>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</si>
  <si>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</si>
  <si>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</si>
  <si>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</si>
  <si>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</si>
  <si>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</si>
  <si>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</si>
  <si>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</si>
  <si>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</si>
  <si>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</si>
  <si>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</si>
  <si>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</si>
  <si>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</si>
  <si>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</si>
  <si>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</si>
  <si>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</si>
  <si>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</si>
  <si>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</si>
  <si>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</si>
  <si>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</si>
  <si>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</si>
  <si>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</si>
  <si>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</si>
  <si>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</si>
  <si>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</si>
  <si>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</si>
  <si>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</si>
  <si>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</si>
  <si>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</si>
  <si>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</si>
  <si>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</si>
  <si>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</si>
  <si>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</si>
  <si>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</si>
  <si>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</si>
  <si>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</si>
  <si>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</si>
  <si>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</si>
  <si>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</si>
  <si>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</si>
  <si>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</si>
  <si>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</si>
  <si>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</si>
  <si>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</si>
  <si>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</si>
  <si>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</si>
  <si>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</si>
  <si>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</si>
  <si>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</si>
  <si>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</si>
  <si>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</si>
  <si>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</si>
  <si>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</si>
  <si>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</si>
  <si>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</si>
  <si>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</si>
  <si>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</si>
  <si>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</si>
  <si>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</si>
  <si>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</si>
  <si>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</si>
  <si>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</si>
  <si>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</si>
  <si>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</si>
  <si>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</si>
  <si>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</si>
  <si>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</si>
  <si>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</si>
  <si>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</si>
  <si>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</si>
  <si>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</si>
  <si>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</si>
  <si>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</si>
  <si>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</si>
  <si>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</si>
  <si>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</si>
  <si>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</si>
  <si>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</si>
  <si>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</si>
  <si>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</si>
  <si>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</si>
  <si>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</si>
  <si>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</si>
  <si>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</si>
  <si>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</si>
  <si>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</si>
  <si>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</si>
  <si>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</si>
  <si>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</si>
  <si>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</si>
  <si>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</si>
  <si>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</si>
  <si>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</si>
  <si>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</si>
  <si>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</si>
  <si>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</si>
  <si>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</si>
  <si>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</si>
  <si>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</si>
  <si>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</si>
  <si>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</si>
  <si>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</si>
  <si>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</si>
  <si>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</si>
  <si>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</si>
  <si>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</si>
  <si>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</si>
  <si>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</si>
  <si>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</si>
  <si>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</si>
  <si>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</si>
  <si>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</si>
  <si>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</si>
  <si>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</si>
  <si>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</si>
  <si>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</si>
  <si>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</si>
  <si>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</si>
  <si>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</si>
  <si>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</si>
  <si>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</si>
  <si>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</si>
  <si>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</si>
  <si>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</si>
  <si>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</si>
  <si>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</si>
  <si>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</si>
  <si>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</si>
  <si>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</si>
  <si>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</si>
  <si>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</si>
  <si>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</si>
  <si>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</si>
  <si>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</si>
  <si>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</si>
  <si>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</si>
  <si>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</si>
  <si>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</si>
  <si>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</si>
  <si>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</si>
  <si>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</si>
  <si>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</si>
  <si>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</si>
  <si>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</si>
  <si>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</si>
  <si>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</si>
  <si>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</si>
  <si>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</si>
  <si>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</si>
  <si>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</si>
  <si>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</si>
  <si>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</si>
  <si>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</si>
  <si>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</si>
  <si>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</si>
  <si>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</si>
  <si>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</si>
  <si>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</si>
  <si>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</si>
  <si>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</si>
  <si>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</si>
  <si>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</si>
  <si>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</si>
  <si>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</si>
  <si>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</si>
  <si>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</si>
  <si>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</si>
  <si>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</si>
  <si>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</si>
  <si>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</si>
  <si>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</si>
  <si>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</si>
  <si>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</si>
  <si>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</si>
  <si>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</si>
  <si>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</si>
  <si>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</si>
  <si>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</si>
  <si>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</si>
  <si>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</si>
  <si>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</si>
  <si>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</si>
  <si>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</si>
  <si>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</si>
  <si>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</si>
  <si>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</si>
  <si>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</si>
  <si>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</si>
  <si>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</si>
  <si>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</si>
  <si>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</si>
  <si>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</si>
  <si>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</si>
  <si>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</si>
  <si>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</si>
  <si>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</si>
  <si>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</si>
  <si>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</si>
  <si>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</si>
  <si>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</si>
  <si>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</si>
  <si>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</si>
  <si>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</si>
  <si>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</si>
  <si>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</si>
  <si>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</si>
  <si>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</si>
  <si>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</si>
  <si>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</si>
  <si>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</si>
  <si>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</si>
  <si>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</si>
  <si>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</si>
  <si>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</si>
  <si>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</si>
  <si>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</si>
  <si>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</si>
  <si>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</si>
  <si>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</si>
  <si>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</si>
  <si>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</si>
  <si>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</si>
  <si>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</si>
  <si>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</si>
  <si>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</si>
  <si>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</si>
  <si>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</si>
  <si>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</si>
  <si>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</si>
  <si>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</si>
  <si>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</si>
  <si>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</si>
  <si>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</si>
  <si>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</si>
  <si>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</si>
  <si>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</si>
  <si>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</si>
  <si>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</si>
  <si>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</si>
  <si>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</si>
  <si>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</si>
  <si>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</si>
  <si>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</si>
  <si>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</si>
  <si>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</si>
  <si>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</si>
  <si>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</si>
  <si>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</si>
  <si>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</si>
  <si>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</si>
  <si>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</si>
  <si>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</si>
  <si>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</si>
  <si>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</si>
  <si>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</si>
  <si>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</si>
  <si>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</si>
  <si>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</si>
  <si>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</si>
  <si>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</si>
  <si>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</si>
  <si>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</si>
  <si>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</si>
  <si>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</si>
  <si>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</si>
  <si>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</si>
  <si>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</si>
  <si>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</si>
  <si>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</si>
  <si>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</si>
  <si>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</si>
  <si>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</si>
  <si>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</si>
  <si>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</si>
  <si>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</si>
  <si>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</si>
  <si>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</si>
  <si>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</si>
  <si>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</si>
  <si>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</si>
  <si>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</si>
  <si>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</si>
  <si>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</si>
  <si>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</si>
  <si>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</si>
  <si>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</si>
  <si>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</si>
  <si>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</si>
  <si>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</si>
  <si>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</si>
  <si>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</si>
  <si>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</si>
  <si>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</si>
  <si>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</si>
  <si>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</si>
  <si>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</si>
  <si>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</si>
  <si>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</si>
  <si>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</si>
  <si>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</si>
  <si>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</si>
  <si>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</si>
  <si>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</si>
  <si>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</si>
  <si>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</si>
  <si>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</si>
  <si>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</si>
  <si>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</si>
  <si>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</si>
  <si>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</si>
  <si>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</si>
  <si>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</si>
  <si>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</si>
  <si>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</si>
  <si>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</si>
  <si>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</si>
  <si>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</si>
  <si>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</si>
  <si>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</si>
  <si>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</si>
  <si>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</si>
  <si>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</si>
  <si>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</si>
  <si>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</si>
  <si>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</si>
  <si>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</si>
  <si>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</si>
  <si>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</si>
  <si>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</si>
  <si>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</si>
  <si>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</si>
  <si>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</si>
  <si>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</si>
  <si>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</si>
  <si>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</si>
  <si>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</si>
  <si>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</si>
  <si>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</si>
  <si>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</si>
  <si>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</si>
  <si>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</si>
  <si>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</si>
  <si>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</si>
  <si>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</si>
  <si>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</si>
  <si>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</si>
  <si>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</si>
  <si>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</si>
  <si>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</si>
  <si>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</si>
  <si>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</si>
  <si>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</si>
  <si>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</si>
  <si>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</si>
  <si>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</si>
  <si>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</si>
  <si>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</si>
  <si>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</si>
  <si>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</si>
  <si>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</si>
  <si>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</si>
  <si>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</si>
  <si>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</si>
  <si>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</si>
  <si>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</si>
  <si>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</si>
  <si>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</si>
  <si>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</si>
  <si>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</si>
  <si>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</si>
  <si>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</si>
  <si>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</si>
  <si>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</si>
  <si>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</si>
  <si>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</si>
  <si>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</si>
  <si>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</si>
  <si>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</si>
  <si>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</si>
  <si>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</si>
  <si>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</si>
  <si>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</si>
  <si>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</si>
  <si>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</si>
  <si>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</si>
  <si>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</si>
  <si>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</si>
  <si>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</si>
  <si>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</si>
  <si>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</si>
  <si>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</si>
  <si>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</si>
  <si>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</si>
  <si>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</si>
  <si>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</si>
  <si>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</si>
  <si>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</si>
  <si>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</si>
  <si>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</si>
  <si>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</si>
  <si>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</si>
  <si>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</si>
  <si>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</si>
  <si>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</si>
  <si>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</si>
  <si>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</si>
  <si>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</si>
  <si>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</si>
  <si>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</si>
  <si>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</si>
  <si>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</si>
  <si>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</si>
  <si>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</si>
  <si>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</si>
  <si>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</si>
  <si>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</si>
  <si>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</si>
  <si>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</si>
  <si>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</si>
  <si>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</si>
  <si>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</si>
  <si>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</si>
  <si>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</si>
  <si>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</si>
  <si>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</si>
  <si>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</si>
  <si>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</si>
  <si>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</si>
  <si>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</si>
  <si>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</si>
  <si>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</si>
  <si>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</si>
  <si>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</si>
  <si>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</si>
  <si>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</si>
  <si>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</si>
  <si>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</si>
  <si>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</si>
  <si>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</si>
  <si>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</si>
  <si>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</si>
  <si>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</si>
  <si>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</si>
  <si>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</si>
  <si>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</si>
  <si>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</si>
  <si>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</si>
  <si>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</si>
  <si>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</si>
  <si>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</si>
  <si>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</si>
  <si>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</si>
  <si>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</si>
  <si>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</si>
  <si>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</si>
  <si>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</si>
  <si>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</si>
  <si>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</si>
  <si>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</si>
  <si>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</si>
  <si>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</si>
  <si>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</si>
  <si>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</si>
  <si>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</si>
  <si>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</si>
  <si>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</si>
  <si>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</si>
  <si>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</si>
  <si>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</si>
  <si>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</si>
  <si>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</si>
  <si>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</si>
  <si>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</si>
  <si>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</si>
  <si>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</si>
  <si>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</si>
  <si>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</si>
  <si>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</si>
  <si>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</si>
  <si>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</si>
  <si>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</si>
  <si>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</si>
  <si>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</si>
  <si>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</si>
  <si>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</si>
  <si>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</si>
  <si>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</si>
  <si>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</si>
  <si>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</si>
  <si>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</si>
  <si>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</si>
  <si>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</si>
  <si>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</si>
  <si>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</si>
  <si>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</si>
  <si>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</si>
  <si>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</si>
  <si>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</si>
  <si>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</si>
  <si>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</si>
  <si>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</si>
  <si>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</si>
  <si>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</si>
  <si>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</si>
  <si>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</si>
  <si>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</si>
  <si>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</si>
  <si>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</si>
  <si>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</si>
  <si>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</si>
  <si>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</si>
  <si>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</si>
  <si>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</si>
  <si>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</si>
  <si>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</si>
  <si>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</si>
  <si>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</si>
  <si>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</si>
  <si>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</si>
  <si>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</si>
  <si>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</si>
  <si>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</si>
  <si>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</si>
  <si>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</si>
  <si>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</si>
  <si>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</si>
  <si>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</si>
  <si>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</si>
  <si>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</si>
  <si>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</si>
  <si>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</si>
  <si>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</si>
  <si>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</si>
  <si>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</si>
  <si>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</si>
  <si>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</si>
  <si>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</si>
  <si>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</si>
  <si>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</si>
  <si>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</si>
  <si>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</si>
  <si>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</si>
  <si>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</si>
  <si>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</si>
  <si>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</si>
  <si>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</si>
  <si>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</si>
  <si>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</si>
  <si>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</si>
  <si>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</si>
  <si>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</si>
  <si>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</si>
  <si>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</si>
  <si>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</si>
  <si>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</si>
  <si>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</si>
  <si>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</si>
  <si>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</si>
  <si>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</si>
  <si>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</si>
  <si>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</si>
  <si>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</si>
  <si>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</si>
  <si>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</si>
  <si>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</si>
  <si>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</si>
  <si>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</si>
  <si>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</si>
  <si>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</si>
  <si>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</si>
  <si>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</si>
  <si>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</si>
  <si>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</si>
  <si>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</si>
  <si>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</si>
  <si>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</si>
  <si>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</si>
  <si>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</si>
  <si>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</si>
  <si>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</si>
  <si>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</si>
  <si>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</si>
  <si>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</si>
  <si>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</si>
  <si>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</si>
  <si>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</si>
  <si>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</si>
  <si>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</si>
  <si>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</si>
  <si>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</si>
  <si>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</si>
  <si>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</si>
  <si>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</si>
  <si>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</si>
  <si>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</si>
  <si>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</si>
  <si>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</si>
  <si>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</si>
  <si>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</si>
  <si>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</si>
  <si>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</si>
  <si>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</si>
  <si>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</si>
  <si>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</si>
  <si>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</si>
  <si>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</si>
  <si>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</si>
  <si>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</si>
  <si>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</si>
  <si>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</si>
  <si>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</si>
  <si>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</si>
  <si>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</si>
  <si>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</si>
  <si>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</si>
  <si>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</si>
  <si>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</si>
  <si>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</si>
  <si>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</si>
  <si>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</si>
  <si>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</si>
  <si>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</si>
  <si>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</si>
  <si>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</si>
  <si>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</si>
  <si>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</si>
  <si>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</si>
  <si>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</si>
  <si>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</si>
  <si>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</si>
  <si>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</si>
  <si>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</si>
  <si>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</si>
  <si>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</si>
  <si>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</si>
  <si>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</si>
  <si>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</si>
  <si>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</si>
  <si>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</si>
  <si>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</si>
  <si>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</si>
  <si>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</si>
  <si>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</si>
  <si>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</si>
  <si>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</si>
  <si>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</si>
  <si>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</si>
  <si>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</si>
  <si>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</si>
  <si>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</si>
  <si>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</si>
  <si>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</si>
  <si>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</si>
  <si>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</si>
  <si>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</si>
  <si>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</si>
  <si>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</si>
  <si>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</si>
  <si>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</si>
  <si>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</si>
  <si>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</si>
  <si>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</si>
  <si>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</si>
  <si>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</si>
  <si>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</si>
  <si>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</si>
  <si>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</si>
  <si>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</si>
  <si>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</si>
  <si>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</si>
  <si>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</si>
  <si>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</si>
  <si>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</si>
  <si>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</si>
  <si>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</si>
  <si>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</si>
  <si>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</si>
  <si>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</si>
  <si>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</si>
  <si>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</si>
  <si>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</si>
  <si>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</si>
  <si>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</si>
  <si>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</si>
  <si>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</si>
  <si>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</si>
  <si>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</si>
  <si>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</si>
  <si>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</si>
  <si>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</si>
  <si>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</si>
  <si>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</si>
  <si>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</si>
  <si>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</si>
  <si>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</si>
  <si>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</si>
  <si>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</si>
  <si>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</si>
  <si>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</si>
  <si>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</si>
  <si>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</si>
  <si>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</si>
  <si>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</si>
  <si>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</si>
  <si>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</si>
  <si>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</si>
  <si>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</si>
  <si>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</si>
  <si>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</si>
  <si>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</si>
  <si>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</si>
  <si>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</si>
  <si>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</si>
  <si>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</si>
  <si>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</si>
  <si>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</si>
  <si>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</si>
  <si>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</si>
  <si>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</si>
  <si>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</si>
  <si>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</si>
  <si>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</si>
  <si>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</si>
  <si>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</si>
  <si>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</si>
  <si>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</si>
  <si>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</si>
  <si>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</si>
  <si>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</si>
  <si>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</si>
  <si>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</si>
  <si>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</si>
  <si>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</si>
  <si>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</si>
  <si>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</si>
  <si>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</si>
  <si>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</si>
  <si>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</si>
  <si>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</si>
  <si>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</si>
  <si>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</si>
  <si>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</si>
  <si>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</si>
  <si>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</si>
  <si>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</si>
  <si>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</si>
  <si>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</si>
  <si>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</si>
  <si>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</si>
  <si>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</si>
  <si>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</si>
  <si>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</si>
  <si>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</si>
  <si>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</si>
  <si>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</si>
  <si>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</si>
  <si>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</si>
  <si>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</si>
  <si>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</si>
  <si>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</si>
  <si>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</si>
  <si>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</si>
  <si>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</si>
  <si>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</si>
  <si>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</si>
  <si>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</si>
  <si>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</si>
  <si>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</si>
  <si>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</si>
  <si>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</si>
  <si>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</si>
  <si>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</si>
  <si>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</si>
  <si>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</si>
  <si>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</si>
  <si>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</si>
  <si>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</si>
  <si>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</si>
  <si>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</si>
  <si>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</si>
  <si>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</si>
  <si>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</si>
  <si>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</si>
  <si>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</si>
  <si>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</si>
  <si>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</si>
  <si>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</si>
  <si>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</si>
  <si>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</si>
  <si>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</si>
  <si>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</si>
  <si>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</si>
  <si>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</si>
  <si>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</si>
  <si>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</si>
  <si>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</si>
  <si>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</si>
  <si>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</si>
  <si>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</si>
  <si>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</si>
  <si>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</si>
  <si>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</si>
  <si>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</si>
  <si>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</si>
  <si>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</si>
  <si>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</si>
  <si>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</si>
  <si>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</si>
  <si>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</si>
  <si>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</si>
  <si>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</si>
  <si>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</si>
  <si>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</si>
  <si>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</si>
  <si>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</si>
  <si>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</si>
  <si>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</si>
  <si>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</si>
  <si>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</si>
  <si>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</si>
  <si>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</si>
  <si>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</si>
  <si>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</si>
  <si>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</si>
  <si>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</si>
  <si>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</si>
  <si>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</si>
  <si>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</si>
  <si>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</si>
  <si>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</si>
  <si>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</si>
  <si>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</si>
  <si>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</si>
  <si>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</si>
  <si>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</si>
  <si>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</si>
  <si>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</si>
  <si>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</si>
  <si>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</si>
  <si>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</si>
  <si>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</si>
  <si>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</si>
  <si>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</si>
  <si>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</si>
  <si>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</si>
  <si>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</si>
  <si>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</si>
  <si>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</si>
  <si>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</si>
  <si>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</si>
  <si>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</si>
  <si>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</si>
  <si>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</si>
  <si>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</si>
  <si>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</si>
  <si>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</si>
  <si>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</si>
  <si>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</si>
  <si>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</si>
  <si>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</si>
  <si>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</si>
  <si>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</si>
  <si>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</si>
  <si>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</si>
  <si>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</si>
  <si>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</si>
  <si>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</si>
  <si>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</si>
  <si>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</si>
  <si>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</si>
  <si>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</si>
  <si>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</si>
  <si>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</si>
  <si>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</si>
  <si>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</si>
  <si>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</si>
  <si>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</si>
  <si>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</si>
  <si>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</si>
  <si>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</si>
  <si>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</si>
  <si>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</si>
  <si>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</si>
  <si>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</si>
  <si>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</si>
  <si>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</si>
  <si>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</si>
  <si>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</si>
  <si>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</si>
  <si>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</si>
  <si>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</si>
  <si>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</si>
  <si>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</si>
  <si>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</si>
  <si>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</si>
  <si>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</si>
  <si>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</si>
  <si>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</si>
  <si>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</si>
  <si>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</si>
  <si>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</si>
  <si>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</si>
  <si>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</si>
  <si>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</si>
  <si>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</si>
  <si>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</si>
  <si>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</si>
  <si>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</si>
  <si>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</si>
  <si>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</si>
  <si>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</si>
  <si>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</si>
  <si>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</si>
  <si>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</si>
  <si>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</si>
  <si>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</si>
  <si>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</si>
  <si>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</si>
  <si>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</si>
  <si>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</si>
  <si>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</si>
  <si>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</si>
  <si>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</si>
  <si>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</si>
  <si>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</si>
  <si>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</si>
  <si>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</si>
  <si>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</si>
  <si>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</si>
  <si>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</si>
  <si>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</si>
  <si>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</si>
  <si>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</si>
  <si>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</si>
  <si>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</si>
  <si>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</si>
  <si>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</si>
  <si>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</si>
  <si>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</si>
  <si>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</si>
  <si>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</si>
  <si>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</si>
  <si>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</si>
  <si>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</si>
  <si>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</si>
  <si>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</si>
  <si>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</si>
  <si>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</si>
  <si>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</si>
  <si>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</si>
  <si>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</si>
  <si>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</si>
  <si>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</si>
  <si>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</si>
  <si>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</si>
  <si>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</si>
  <si>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</si>
  <si>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</si>
  <si>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</si>
  <si>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</si>
  <si>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</si>
  <si>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</si>
  <si>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</si>
  <si>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</si>
  <si>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</si>
  <si>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</si>
  <si>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</si>
  <si>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</si>
  <si>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</si>
  <si>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</si>
  <si>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</si>
  <si>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</si>
  <si>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</si>
  <si>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</si>
  <si>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</si>
  <si>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</si>
  <si>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</si>
  <si>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</si>
  <si>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</si>
  <si>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</si>
  <si>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</si>
  <si>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</si>
  <si>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</si>
  <si>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</si>
  <si>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</si>
  <si>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</si>
  <si>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</si>
  <si>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</si>
  <si>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</si>
  <si>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</si>
  <si>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</si>
  <si>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</si>
  <si>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</si>
  <si>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</si>
  <si>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</si>
  <si>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</si>
  <si>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</si>
  <si>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</si>
  <si>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</si>
  <si>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</si>
  <si>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</si>
  <si>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</si>
  <si>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</si>
  <si>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</si>
  <si>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</si>
  <si>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</si>
  <si>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</si>
  <si>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</si>
  <si>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</si>
  <si>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</si>
  <si>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</si>
  <si>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</si>
  <si>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</si>
  <si>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</si>
  <si>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</si>
  <si>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</si>
  <si>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</si>
  <si>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</si>
  <si>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</si>
  <si>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</si>
  <si>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</si>
  <si>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</si>
  <si>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</si>
  <si>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</si>
  <si>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</si>
  <si>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</si>
  <si>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</si>
  <si>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</si>
  <si>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</si>
  <si>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</si>
  <si>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</si>
  <si>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</si>
  <si>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</si>
  <si>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</si>
  <si>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</si>
  <si>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</si>
  <si>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</si>
  <si>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</si>
  <si>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</si>
  <si>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</si>
  <si>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</si>
  <si>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</si>
  <si>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</si>
  <si>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</si>
  <si>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</si>
  <si>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</si>
  <si>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</si>
  <si>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</si>
  <si>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</si>
  <si>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</si>
  <si>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</si>
  <si>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</si>
  <si>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</si>
  <si>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</si>
  <si>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</si>
  <si>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</si>
  <si>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</si>
  <si>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</si>
  <si>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</si>
  <si>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</si>
  <si>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</si>
  <si>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</si>
  <si>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</si>
  <si>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</si>
  <si>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</si>
  <si>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</si>
  <si>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</si>
  <si>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</si>
  <si>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</si>
  <si>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</si>
  <si>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</si>
  <si>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</si>
  <si>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</si>
  <si>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</si>
  <si>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</si>
  <si>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</si>
  <si>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</si>
  <si>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</si>
  <si>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</si>
  <si>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</si>
  <si>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</si>
  <si>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</si>
  <si>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</si>
  <si>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</si>
  <si>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</si>
  <si>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</si>
  <si>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</si>
  <si>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</si>
  <si>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</si>
  <si>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</si>
  <si>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</si>
  <si>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</si>
  <si>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</si>
  <si>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</si>
  <si>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</si>
  <si>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</si>
  <si>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</si>
  <si>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</si>
  <si>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</si>
  <si>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</si>
  <si>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</si>
  <si>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</si>
  <si>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</si>
  <si>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</si>
  <si>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</si>
  <si>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</si>
  <si>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</si>
  <si>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</si>
  <si>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</si>
  <si>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</si>
  <si>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</si>
  <si>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</si>
  <si>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</si>
  <si>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</si>
  <si>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</si>
  <si>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</si>
  <si>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</si>
  <si>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</si>
  <si>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</si>
  <si>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</si>
  <si>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</si>
  <si>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</si>
  <si>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</si>
  <si>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</si>
  <si>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</si>
  <si>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</si>
  <si>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</si>
  <si>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</si>
  <si>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</si>
  <si>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</si>
  <si>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</si>
  <si>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</si>
  <si>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</si>
  <si>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</si>
  <si>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</si>
  <si>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</si>
  <si>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</si>
  <si>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</si>
  <si>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</si>
  <si>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</si>
  <si>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</si>
  <si>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</si>
  <si>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</si>
  <si>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</si>
  <si>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</si>
  <si>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</si>
  <si>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</si>
  <si>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</si>
  <si>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</si>
  <si>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</si>
  <si>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</si>
  <si>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</si>
  <si>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</si>
  <si>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</si>
  <si>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</si>
  <si>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</si>
  <si>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</si>
  <si>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</si>
  <si>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</si>
  <si>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</si>
  <si>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</si>
  <si>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</si>
  <si>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</si>
  <si>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</si>
  <si>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</si>
  <si>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</si>
  <si>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</si>
  <si>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</si>
  <si>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</si>
  <si>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</si>
  <si>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</si>
  <si>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</si>
  <si>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</si>
  <si>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</si>
  <si>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</si>
  <si>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</si>
  <si>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</si>
  <si>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</si>
  <si>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</si>
  <si>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</si>
  <si>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</si>
  <si>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</si>
  <si>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</si>
  <si>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</si>
  <si>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</si>
  <si>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</si>
  <si>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</si>
  <si>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</si>
  <si>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</si>
  <si>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</si>
  <si>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</si>
  <si>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</si>
  <si>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</si>
  <si>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</si>
  <si>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</si>
  <si>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</si>
  <si>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</si>
  <si>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</si>
  <si>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</si>
  <si>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</si>
  <si>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</si>
  <si>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</si>
  <si>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</si>
  <si>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</si>
  <si>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</si>
  <si>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</si>
  <si>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</si>
  <si>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</si>
  <si>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</si>
  <si>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</si>
  <si>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</si>
  <si>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</si>
  <si>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</si>
  <si>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</si>
  <si>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</si>
  <si>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</si>
  <si>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</si>
  <si>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</si>
  <si>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</si>
  <si>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</si>
  <si>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</si>
  <si>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</si>
  <si>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</si>
  <si>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</si>
  <si>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</si>
  <si>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</si>
  <si>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</si>
  <si>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</si>
  <si>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</si>
  <si>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</si>
  <si>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</si>
  <si>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</si>
  <si>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</si>
  <si>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</si>
  <si>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</si>
  <si>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</si>
  <si>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</si>
  <si>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</si>
  <si>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</si>
  <si>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</si>
  <si>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</si>
  <si>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</si>
  <si>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</si>
  <si>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</si>
  <si>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</si>
  <si>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</si>
  <si>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</si>
  <si>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</si>
  <si>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</si>
  <si>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</si>
  <si>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</si>
  <si>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</si>
  <si>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</si>
  <si>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</si>
  <si>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</si>
  <si>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</si>
  <si>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</si>
  <si>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</si>
  <si>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</si>
  <si>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</si>
  <si>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</si>
  <si>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</si>
  <si>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</si>
  <si>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</si>
  <si>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</si>
  <si>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</si>
  <si>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</si>
  <si>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</si>
  <si>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</si>
  <si>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</si>
  <si>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</si>
  <si>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</si>
  <si>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</si>
  <si>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</si>
  <si>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</si>
  <si>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</si>
  <si>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</si>
  <si>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</si>
  <si>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</si>
  <si>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</si>
  <si>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</si>
  <si>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</si>
  <si>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</si>
  <si>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</si>
  <si>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</si>
  <si>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</si>
  <si>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</si>
  <si>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</si>
  <si>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</si>
  <si>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</si>
  <si>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</si>
  <si>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</si>
  <si>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</si>
  <si>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</si>
  <si>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</si>
  <si>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</si>
  <si>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</si>
  <si>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</si>
  <si>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</si>
  <si>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</si>
  <si>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</si>
  <si>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</si>
  <si>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</si>
  <si>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</si>
  <si>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</si>
  <si>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</si>
  <si>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</si>
  <si>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</si>
  <si>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</si>
  <si>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</si>
  <si>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</si>
  <si>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</si>
  <si>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</si>
  <si>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</si>
  <si>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</si>
  <si>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</si>
  <si>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</si>
  <si>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</si>
  <si>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</si>
  <si>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</si>
  <si>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</si>
  <si>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</si>
  <si>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</si>
  <si>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</si>
  <si>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</si>
  <si>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</si>
  <si>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</si>
  <si>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</si>
  <si>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</si>
  <si>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</si>
  <si>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</si>
  <si>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</si>
  <si>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</si>
  <si>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</si>
  <si>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</si>
  <si>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</si>
  <si>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</si>
  <si>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</si>
  <si>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</si>
  <si>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</si>
  <si>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</si>
  <si>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</si>
  <si>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</si>
  <si>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</si>
  <si>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</si>
  <si>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</si>
  <si>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</si>
  <si>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</si>
  <si>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</si>
  <si>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</si>
  <si>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</si>
  <si>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</si>
  <si>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</si>
  <si>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</si>
  <si>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</si>
  <si>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</si>
  <si>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</si>
  <si>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</si>
  <si>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</si>
  <si>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</si>
  <si>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</si>
  <si>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</si>
  <si>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</si>
  <si>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</si>
  <si>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</si>
  <si>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</si>
  <si>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</si>
  <si>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</si>
  <si>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</si>
  <si>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</si>
  <si>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</si>
  <si>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</si>
  <si>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</si>
  <si>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</si>
  <si>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</si>
  <si>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</si>
  <si>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</si>
  <si>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</si>
  <si>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</si>
  <si>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</si>
  <si>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</si>
  <si>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</si>
  <si>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</si>
  <si>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</si>
  <si>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</si>
  <si>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</si>
  <si>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</si>
  <si>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</si>
  <si>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</si>
  <si>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</si>
  <si>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</si>
  <si>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</si>
  <si>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</si>
  <si>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</si>
  <si>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</si>
  <si>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</si>
  <si>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</si>
  <si>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</si>
  <si>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</si>
  <si>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</si>
  <si>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</si>
  <si>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</si>
  <si>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</si>
  <si>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</si>
  <si>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</si>
  <si>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</si>
  <si>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</si>
  <si>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</si>
  <si>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</si>
  <si>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</si>
  <si>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</si>
  <si>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</si>
  <si>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</si>
  <si>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</si>
  <si>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</si>
  <si>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</si>
  <si>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</si>
  <si>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</si>
  <si>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</si>
  <si>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</si>
  <si>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</si>
  <si>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</si>
  <si>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</si>
  <si>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</si>
  <si>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</si>
  <si>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</si>
  <si>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</si>
  <si>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</si>
  <si>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</si>
  <si>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</si>
  <si>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</si>
  <si>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</si>
  <si>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</si>
  <si>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</si>
  <si>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</si>
  <si>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</si>
  <si>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</si>
  <si>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</si>
  <si>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</si>
  <si>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</si>
  <si>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</si>
  <si>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</si>
  <si>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</si>
  <si>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</si>
  <si>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</si>
  <si>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</si>
  <si>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</si>
  <si>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</si>
  <si>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</si>
  <si>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</si>
  <si>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</si>
  <si>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</si>
  <si>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</si>
  <si>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</si>
  <si>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</si>
  <si>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</si>
  <si>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</si>
  <si>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</si>
  <si>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</si>
  <si>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</si>
  <si>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</si>
  <si>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</si>
  <si>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</si>
  <si>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</si>
  <si>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</si>
  <si>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</si>
  <si>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</si>
  <si>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</si>
  <si>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</si>
  <si>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</si>
  <si>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</si>
  <si>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</si>
  <si>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</si>
  <si>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</si>
  <si>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</si>
  <si>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</si>
  <si>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</si>
  <si>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</si>
  <si>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</si>
  <si>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</si>
  <si>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</si>
  <si>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</si>
  <si>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</si>
  <si>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</si>
  <si>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</si>
  <si>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</si>
  <si>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</si>
  <si>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</si>
  <si>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</si>
  <si>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</si>
  <si>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</si>
  <si>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</si>
  <si>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</si>
  <si>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</si>
  <si>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</si>
  <si>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</si>
  <si>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</si>
  <si>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</si>
  <si>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</si>
  <si>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</si>
  <si>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</si>
  <si>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</si>
  <si>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</si>
  <si>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</si>
  <si>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</si>
  <si>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</si>
  <si>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</si>
  <si>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</si>
  <si>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</si>
  <si>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</si>
  <si>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</si>
  <si>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</si>
  <si>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</si>
  <si>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</si>
  <si>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</si>
  <si>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</si>
  <si>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</si>
  <si>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</si>
  <si>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</si>
  <si>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</si>
  <si>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</si>
  <si>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</si>
  <si>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</si>
  <si>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</si>
  <si>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</si>
  <si>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</si>
  <si>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</si>
  <si>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</si>
  <si>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</si>
  <si>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</si>
  <si>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</si>
  <si>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</si>
  <si>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</si>
  <si>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</si>
  <si>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</si>
  <si>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</si>
  <si>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</si>
  <si>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</si>
  <si>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</si>
  <si>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</si>
  <si>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</si>
  <si>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</si>
  <si>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</si>
  <si>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</si>
  <si>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</si>
  <si>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</si>
  <si>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</si>
  <si>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</si>
  <si>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</si>
  <si>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</si>
  <si>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</si>
  <si>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</si>
  <si>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</si>
  <si>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</si>
  <si>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</si>
  <si>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</si>
  <si>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</si>
  <si>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</si>
  <si>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</si>
  <si>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</si>
  <si>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</si>
  <si>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</si>
  <si>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</si>
  <si>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</si>
  <si>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</si>
  <si>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</si>
  <si>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</si>
  <si>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</si>
  <si>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</si>
  <si>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</si>
  <si>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</si>
  <si>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</si>
  <si>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</si>
  <si>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</si>
  <si>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</si>
  <si>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</si>
  <si>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</si>
  <si>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</si>
  <si>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</si>
  <si>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</si>
  <si>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</si>
  <si>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</si>
  <si>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</si>
  <si>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</si>
  <si>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</si>
  <si>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</si>
  <si>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</si>
  <si>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</si>
  <si>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</si>
  <si>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</si>
  <si>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</si>
  <si>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</si>
  <si>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</si>
  <si>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</si>
  <si>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</si>
  <si>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</si>
  <si>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</si>
  <si>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</si>
  <si>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</si>
  <si>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</si>
  <si>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</si>
  <si>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</si>
  <si>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</si>
  <si>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</si>
  <si>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</si>
  <si>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</si>
  <si>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</si>
  <si>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</si>
  <si>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</si>
  <si>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</si>
  <si>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</si>
  <si>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</si>
  <si>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</si>
  <si>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</si>
  <si>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</si>
  <si>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</si>
  <si>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</si>
  <si>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</si>
  <si>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</si>
  <si>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</si>
  <si>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</si>
  <si>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</si>
  <si>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</si>
  <si>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</si>
  <si>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</si>
  <si>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</si>
  <si>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</si>
  <si>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</si>
  <si>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</si>
  <si>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</si>
  <si>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</si>
  <si>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</si>
  <si>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</si>
  <si>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</si>
  <si>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</si>
  <si>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</si>
  <si>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</si>
  <si>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</si>
  <si>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</si>
  <si>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</si>
  <si>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</si>
  <si>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</si>
  <si>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</si>
  <si>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</si>
  <si>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</si>
  <si>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</si>
  <si>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</si>
  <si>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</si>
  <si>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</si>
  <si>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</si>
  <si>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</si>
  <si>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</si>
  <si>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</si>
  <si>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</si>
  <si>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</si>
  <si>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</si>
  <si>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</si>
  <si>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</si>
  <si>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</si>
  <si>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</si>
  <si>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</si>
  <si>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</si>
  <si>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</si>
  <si>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</si>
  <si>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</si>
  <si>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</si>
  <si>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</si>
  <si>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</si>
  <si>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</si>
  <si>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</si>
  <si>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</si>
  <si>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</si>
  <si>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</si>
  <si>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</si>
  <si>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</si>
  <si>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</si>
  <si>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</si>
  <si>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</si>
  <si>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</si>
  <si>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</si>
  <si>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</si>
  <si>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</si>
  <si>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</si>
  <si>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</si>
  <si>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</si>
  <si>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</si>
  <si>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</si>
  <si>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</si>
  <si>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</si>
  <si>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</si>
  <si>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</si>
  <si>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</si>
  <si>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</si>
  <si>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</si>
  <si>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</si>
  <si>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</si>
  <si>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</si>
  <si>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</si>
  <si>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</si>
  <si>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</si>
  <si>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</si>
  <si>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</si>
  <si>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</si>
  <si>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</si>
  <si>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</si>
  <si>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</si>
  <si>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</si>
  <si>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</si>
  <si>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</si>
  <si>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</si>
  <si>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</si>
  <si>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</si>
  <si>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</si>
  <si>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</si>
  <si>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</si>
  <si>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</si>
  <si>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</si>
  <si>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</si>
  <si>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</si>
  <si>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</si>
  <si>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</si>
  <si>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</si>
  <si>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</si>
  <si>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</si>
  <si>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</si>
  <si>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</si>
  <si>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</si>
  <si>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</si>
  <si>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</si>
  <si>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</si>
  <si>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</si>
  <si>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</si>
  <si>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</si>
  <si>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</si>
  <si>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</si>
  <si>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</si>
  <si>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</si>
  <si>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</si>
  <si>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</si>
  <si>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</si>
  <si>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</si>
  <si>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</si>
  <si>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</si>
  <si>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</si>
  <si>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</si>
  <si>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</si>
  <si>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</si>
  <si>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</si>
  <si>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</si>
  <si>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</si>
  <si>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</si>
  <si>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</si>
  <si>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</si>
  <si>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</si>
  <si>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</si>
  <si>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</si>
  <si>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</si>
  <si>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</si>
  <si>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</si>
  <si>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</si>
  <si>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</si>
  <si>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</si>
  <si>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</si>
  <si>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</si>
  <si>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</si>
  <si>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</si>
  <si>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</si>
  <si>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</si>
  <si>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</si>
  <si>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</si>
  <si>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</si>
  <si>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</si>
  <si>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</si>
  <si>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</si>
  <si>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</si>
  <si>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</si>
  <si>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</si>
  <si>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</si>
  <si>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</si>
  <si>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</si>
  <si>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</si>
  <si>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</si>
  <si>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</si>
  <si>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</si>
  <si>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</si>
  <si>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</si>
  <si>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</si>
  <si>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</si>
  <si>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</si>
  <si>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</si>
  <si>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</si>
  <si>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</si>
  <si>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</si>
  <si>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</si>
  <si>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</si>
  <si>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</si>
  <si>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</si>
  <si>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</si>
  <si>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</si>
  <si>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</si>
  <si>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</si>
  <si>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</si>
  <si>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</si>
  <si>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</si>
  <si>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</si>
  <si>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</si>
  <si>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</si>
  <si>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</si>
  <si>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</si>
  <si>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</si>
  <si>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</si>
  <si>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</si>
  <si>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</si>
  <si>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</si>
  <si>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</si>
  <si>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</si>
  <si>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</si>
  <si>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</si>
  <si>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</si>
  <si>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</si>
  <si>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</si>
  <si>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</si>
  <si>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</si>
  <si>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</si>
  <si>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</si>
  <si>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</si>
  <si>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</si>
  <si>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</si>
  <si>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</si>
  <si>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</si>
  <si>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</si>
  <si>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</si>
  <si>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</si>
  <si>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</si>
  <si>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</si>
  <si>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</si>
  <si>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</si>
  <si>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</si>
  <si>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</si>
  <si>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</si>
  <si>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</si>
  <si>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</si>
  <si>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</si>
  <si>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</si>
  <si>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</si>
  <si>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</si>
  <si>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</si>
  <si>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</si>
  <si>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</si>
  <si>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</si>
  <si>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</si>
  <si>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</si>
  <si>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</si>
  <si>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</si>
  <si>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</si>
  <si>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</si>
  <si>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</si>
  <si>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</si>
  <si>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</si>
  <si>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</si>
  <si>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</si>
  <si>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</si>
  <si>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</si>
  <si>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</si>
  <si>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</si>
  <si>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</si>
  <si>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</si>
  <si>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</si>
  <si>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</si>
  <si>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</si>
  <si>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</si>
  <si>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</si>
  <si>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</si>
  <si>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</si>
  <si>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</si>
  <si>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</si>
  <si>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</si>
  <si>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</si>
  <si>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</si>
  <si>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</si>
  <si>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</si>
  <si>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</si>
  <si>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</si>
  <si>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</si>
  <si>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</si>
  <si>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</si>
  <si>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</si>
  <si>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</si>
  <si>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</si>
  <si>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</si>
  <si>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</si>
  <si>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</si>
  <si>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</si>
  <si>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</si>
  <si>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</si>
  <si>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</si>
  <si>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</si>
  <si>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</si>
  <si>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</si>
  <si>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</si>
  <si>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</si>
  <si>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</si>
  <si>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</si>
  <si>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</si>
  <si>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</si>
  <si>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</si>
  <si>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</si>
  <si>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</si>
  <si>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</si>
  <si>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</si>
  <si>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</si>
  <si>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</si>
  <si>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</si>
  <si>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</si>
  <si>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</si>
  <si>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</si>
  <si>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</si>
  <si>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</si>
  <si>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</si>
  <si>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</si>
  <si>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</si>
  <si>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</si>
  <si>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</si>
  <si>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</si>
  <si>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</si>
  <si>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</si>
  <si>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</si>
  <si>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</si>
  <si>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</si>
  <si>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</si>
  <si>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</si>
  <si>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</si>
  <si>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</si>
  <si>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</si>
  <si>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</si>
  <si>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</si>
  <si>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</si>
  <si>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</si>
  <si>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</si>
  <si>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</si>
  <si>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</si>
  <si>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</si>
  <si>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</si>
  <si>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</si>
  <si>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</si>
  <si>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</si>
  <si>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</si>
  <si>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</si>
  <si>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</si>
  <si>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</si>
  <si>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</si>
  <si>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</si>
  <si>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</si>
  <si>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</si>
  <si>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</si>
  <si>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</si>
  <si>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</si>
  <si>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</si>
  <si>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</si>
  <si>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</si>
  <si>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</si>
  <si>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</si>
  <si>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</si>
  <si>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</si>
  <si>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</si>
  <si>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</si>
  <si>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</si>
  <si>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</si>
  <si>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</si>
  <si>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</si>
  <si>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</si>
  <si>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</si>
  <si>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</si>
  <si>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</si>
  <si>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</si>
  <si>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</si>
  <si>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</si>
  <si>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</si>
  <si>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</si>
  <si>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</si>
  <si>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</si>
  <si>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</si>
  <si>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</si>
  <si>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</si>
  <si>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</si>
  <si>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</si>
  <si>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</si>
  <si>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</si>
  <si>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</si>
  <si>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</si>
  <si>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</si>
  <si>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</si>
  <si>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</si>
  <si>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</si>
  <si>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</si>
  <si>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</si>
  <si>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</si>
  <si>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</si>
  <si>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</si>
  <si>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</si>
  <si>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</si>
  <si>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</si>
  <si>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</si>
  <si>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</si>
  <si>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</si>
  <si>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</si>
  <si>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</si>
  <si>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</si>
  <si>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</si>
  <si>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</si>
  <si>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</si>
  <si>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</si>
  <si>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</si>
  <si>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</si>
  <si>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</si>
  <si>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</si>
  <si>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</si>
  <si>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</si>
  <si>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</si>
  <si>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</si>
  <si>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</si>
  <si>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</si>
  <si>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</si>
  <si>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</si>
  <si>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</si>
  <si>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</si>
  <si>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</si>
  <si>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</si>
  <si>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</si>
  <si>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</si>
  <si>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</si>
  <si>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</si>
  <si>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</si>
  <si>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</si>
  <si>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</si>
  <si>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</si>
  <si>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</si>
  <si>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</si>
  <si>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</si>
  <si>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</si>
  <si>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</si>
  <si>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</si>
  <si>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</si>
  <si>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</si>
  <si>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</si>
  <si>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</si>
  <si>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</si>
  <si>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</si>
  <si>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</si>
  <si>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</si>
  <si>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</si>
  <si>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</si>
  <si>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</si>
  <si>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</si>
  <si>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</si>
  <si>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</si>
  <si>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</si>
  <si>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</si>
  <si>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</si>
  <si>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</si>
  <si>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</si>
  <si>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</si>
  <si>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</si>
  <si>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</si>
  <si>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</si>
  <si>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</si>
  <si>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</si>
  <si>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</si>
  <si>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</si>
  <si>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</si>
  <si>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</si>
  <si>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</si>
  <si>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</si>
  <si>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</si>
  <si>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</si>
  <si>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</si>
  <si>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</si>
  <si>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</si>
  <si>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</si>
  <si>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</si>
  <si>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</si>
  <si>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</si>
  <si>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</si>
  <si>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</si>
  <si>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</si>
  <si>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</si>
  <si>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</si>
  <si>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</si>
  <si>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</si>
  <si>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</si>
  <si>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</si>
  <si>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</si>
  <si>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</si>
  <si>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</si>
  <si>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</si>
  <si>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</si>
  <si>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</si>
  <si>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</si>
  <si>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</si>
  <si>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</si>
  <si>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</si>
  <si>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</si>
  <si>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</si>
  <si>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</si>
  <si>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</si>
  <si>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</si>
  <si>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</si>
  <si>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</si>
  <si>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</si>
  <si>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</si>
  <si>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</si>
  <si>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</si>
  <si>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</si>
  <si>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</si>
  <si>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</si>
  <si>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</si>
  <si>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</si>
  <si>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</si>
  <si>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</si>
  <si>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</si>
  <si>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</si>
  <si>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</si>
  <si>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</si>
  <si>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</si>
  <si>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</si>
  <si>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</si>
  <si>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</si>
  <si>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</si>
  <si>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</si>
  <si>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</si>
  <si>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</si>
  <si>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</si>
  <si>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</si>
  <si>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</si>
  <si>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</si>
  <si>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</si>
  <si>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</si>
  <si>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</si>
  <si>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</si>
  <si>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</si>
  <si>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</si>
  <si>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</si>
  <si>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</si>
  <si>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</si>
  <si>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</si>
  <si>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</si>
  <si>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</si>
  <si>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</si>
  <si>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</si>
  <si>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</si>
  <si>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</si>
  <si>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</si>
  <si>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</si>
  <si>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</si>
  <si>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</si>
  <si>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</si>
  <si>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</si>
  <si>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</si>
  <si>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</si>
  <si>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</si>
  <si>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</si>
  <si>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</si>
  <si>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</si>
  <si>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</si>
  <si>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</si>
  <si>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</si>
  <si>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</si>
  <si>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</si>
  <si>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</si>
  <si>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</si>
  <si>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</si>
  <si>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</si>
  <si>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</si>
  <si>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</si>
  <si>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</si>
  <si>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</si>
  <si>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</si>
  <si>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</si>
  <si>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</si>
  <si>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</si>
  <si>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</si>
  <si>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</si>
  <si>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</si>
  <si>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</si>
  <si>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</si>
  <si>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</si>
  <si>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</si>
  <si>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</si>
  <si>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</si>
  <si>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</si>
  <si>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</si>
  <si>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</si>
  <si>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</si>
  <si>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</si>
  <si>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</si>
  <si>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</si>
  <si>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</si>
  <si>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</si>
  <si>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</si>
  <si>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</si>
  <si>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</si>
  <si>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</si>
  <si>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</si>
  <si>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</si>
  <si>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</si>
  <si>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</si>
  <si>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</si>
  <si>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</si>
  <si>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</si>
  <si>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</si>
  <si>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</si>
  <si>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</si>
  <si>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</si>
  <si>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</si>
  <si>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</si>
  <si>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</si>
  <si>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</si>
  <si>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</si>
  <si>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</si>
  <si>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</si>
  <si>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</si>
  <si>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</si>
  <si>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</si>
  <si>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</si>
  <si>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</si>
  <si>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</si>
  <si>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</si>
  <si>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</si>
  <si>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</si>
  <si>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</si>
  <si>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</si>
  <si>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</si>
  <si>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</si>
  <si>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</si>
  <si>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</si>
  <si>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</si>
  <si>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</si>
  <si>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</si>
  <si>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</si>
  <si>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</si>
  <si>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</si>
  <si>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</si>
  <si>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</si>
  <si>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</si>
  <si>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</si>
  <si>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</si>
  <si>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</si>
  <si>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</si>
  <si>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</si>
  <si>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</si>
  <si>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</si>
  <si>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</si>
  <si>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</si>
  <si>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</si>
  <si>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</si>
  <si>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</si>
  <si>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</si>
  <si>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</si>
  <si>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</si>
  <si>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</si>
  <si>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</si>
  <si>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</si>
  <si>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</si>
  <si>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</si>
  <si>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</si>
  <si>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</si>
  <si>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</si>
  <si>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</si>
  <si>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</si>
  <si>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</si>
  <si>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</si>
  <si>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</si>
  <si>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</si>
  <si>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</si>
  <si>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</si>
  <si>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</si>
  <si>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</si>
  <si>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</si>
  <si>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</si>
  <si>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</si>
  <si>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</si>
  <si>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</si>
  <si>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</si>
  <si>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</si>
  <si>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</si>
  <si>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</si>
  <si>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</si>
  <si>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</si>
  <si>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</si>
  <si>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</si>
  <si>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</si>
  <si>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</si>
  <si>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</si>
  <si>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</si>
  <si>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</si>
  <si>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</si>
  <si>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</si>
  <si>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</si>
  <si>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</si>
  <si>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</si>
  <si>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</si>
  <si>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</si>
  <si>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</si>
  <si>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</si>
  <si>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</si>
  <si>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</si>
  <si>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</si>
  <si>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</si>
  <si>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</si>
  <si>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</si>
  <si>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</si>
  <si>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</si>
  <si>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</si>
  <si>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</si>
  <si>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</si>
  <si>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</si>
  <si>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</si>
  <si>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</si>
  <si>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</si>
  <si>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</si>
  <si>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</si>
  <si>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</si>
  <si>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</si>
  <si>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</si>
  <si>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</si>
  <si>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</si>
  <si>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</si>
  <si>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</si>
  <si>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</si>
  <si>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</si>
  <si>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</si>
  <si>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</si>
  <si>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</si>
  <si>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</si>
  <si>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</si>
  <si>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</si>
  <si>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</si>
  <si>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</si>
  <si>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</si>
  <si>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</si>
  <si>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</si>
  <si>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</si>
  <si>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</si>
  <si>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</si>
  <si>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</si>
  <si>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</si>
  <si>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</si>
  <si>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</si>
  <si>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</si>
  <si>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</si>
  <si>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</si>
  <si>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</si>
  <si>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</si>
  <si>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</si>
  <si>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</si>
  <si>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</si>
  <si>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</si>
  <si>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</si>
  <si>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</si>
  <si>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</si>
  <si>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</si>
  <si>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</si>
  <si>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</si>
  <si>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</si>
  <si>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</si>
  <si>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</si>
  <si>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</si>
  <si>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</si>
  <si>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</si>
  <si>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</si>
  <si>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</si>
  <si>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</si>
  <si>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</si>
  <si>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</si>
  <si>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</si>
  <si>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</si>
  <si>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</si>
  <si>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</si>
  <si>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</si>
  <si>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</si>
  <si>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</si>
  <si>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</si>
  <si>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</si>
  <si>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</si>
  <si>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</si>
  <si>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</si>
  <si>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</si>
  <si>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</si>
  <si>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</si>
  <si>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</si>
  <si>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</si>
  <si>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</si>
  <si>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</si>
  <si>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</si>
  <si>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</si>
  <si>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</si>
  <si>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</si>
  <si>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</si>
  <si>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</si>
  <si>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</si>
  <si>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</si>
  <si>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</si>
  <si>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</si>
  <si>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</si>
  <si>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</si>
  <si>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</si>
  <si>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</si>
  <si>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</si>
  <si>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</si>
  <si>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</si>
  <si>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</si>
  <si>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</si>
  <si>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</si>
  <si>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</si>
  <si>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</si>
  <si>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</si>
  <si>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</si>
  <si>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</si>
  <si>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</si>
  <si>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</si>
  <si>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</si>
  <si>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</si>
  <si>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</si>
  <si>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</si>
  <si>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</si>
  <si>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</si>
  <si>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</si>
  <si>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</si>
  <si>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</si>
  <si>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</si>
  <si>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</si>
  <si>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</si>
  <si>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</si>
  <si>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</si>
  <si>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</si>
  <si>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</si>
  <si>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</si>
  <si>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</si>
  <si>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</si>
  <si>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</si>
  <si>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</si>
  <si>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</si>
  <si>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</si>
  <si>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</si>
  <si>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</si>
  <si>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</si>
  <si>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</si>
  <si>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</si>
  <si>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</si>
  <si>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</si>
  <si>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</si>
  <si>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</si>
  <si>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</si>
  <si>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</si>
  <si>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</si>
  <si>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</si>
  <si>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</si>
  <si>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</si>
  <si>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</si>
  <si>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</si>
  <si>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</si>
  <si>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</si>
  <si>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</si>
  <si>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</si>
  <si>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</si>
  <si>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</si>
  <si>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</si>
  <si>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</si>
  <si>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</si>
  <si>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</si>
  <si>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</si>
  <si>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</si>
  <si>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</si>
  <si>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</si>
  <si>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</si>
  <si>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</si>
  <si>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</si>
  <si>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</si>
  <si>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</si>
  <si>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</si>
  <si>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</si>
  <si>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</si>
  <si>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</si>
  <si>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</si>
  <si>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</si>
  <si>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</si>
  <si>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</si>
  <si>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</si>
  <si>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</si>
  <si>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</si>
  <si>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</si>
  <si>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</si>
  <si>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</si>
  <si>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</si>
  <si>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</si>
  <si>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</si>
  <si>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</si>
  <si>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</si>
  <si>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</si>
  <si>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</si>
  <si>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</si>
  <si>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</si>
  <si>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</si>
  <si>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</si>
  <si>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</si>
  <si>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</si>
  <si>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</si>
  <si>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</si>
  <si>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</si>
  <si>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</si>
  <si>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</si>
  <si>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</si>
  <si>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</si>
  <si>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</si>
  <si>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</si>
  <si>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</si>
  <si>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</si>
  <si>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</si>
  <si>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</si>
  <si>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</si>
  <si>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</si>
  <si>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</si>
  <si>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</si>
  <si>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</si>
  <si>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</si>
  <si>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</si>
  <si>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</si>
  <si>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</si>
  <si>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</si>
  <si>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</si>
  <si>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</si>
  <si>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</si>
  <si>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</si>
  <si>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</si>
  <si>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</si>
  <si>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</si>
  <si>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</si>
  <si>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</si>
  <si>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</si>
  <si>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</si>
  <si>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</si>
  <si>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</si>
  <si>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</si>
  <si>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</si>
  <si>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</si>
  <si>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</si>
  <si>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</si>
  <si>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</si>
  <si>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</si>
  <si>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</si>
  <si>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</si>
  <si>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</si>
  <si>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</si>
  <si>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</si>
  <si>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</si>
  <si>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</si>
  <si>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</si>
  <si>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</si>
  <si>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</si>
  <si>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</si>
  <si>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</si>
  <si>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</si>
  <si>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</si>
  <si>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</si>
  <si>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</si>
  <si>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</si>
  <si>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</si>
  <si>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</si>
  <si>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</si>
  <si>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</si>
  <si>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</si>
  <si>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</si>
  <si>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</si>
  <si>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</si>
  <si>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</si>
  <si>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</si>
  <si>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</si>
  <si>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</si>
  <si>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</si>
  <si>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</si>
  <si>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</si>
  <si>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</si>
  <si>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</si>
  <si>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</si>
  <si>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</si>
  <si>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</si>
  <si>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</si>
  <si>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</si>
  <si>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</si>
  <si>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</si>
  <si>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</si>
  <si>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</si>
  <si>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</si>
  <si>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</si>
  <si>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</si>
  <si>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</si>
  <si>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</si>
  <si>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</si>
  <si>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</si>
  <si>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</si>
  <si>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</si>
  <si>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</si>
  <si>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</si>
  <si>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</si>
  <si>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</si>
  <si>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</si>
  <si>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</si>
  <si>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</si>
  <si>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</si>
  <si>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</si>
  <si>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</si>
  <si>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</si>
  <si>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</si>
  <si>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</si>
  <si>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</si>
  <si>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</si>
  <si>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</si>
  <si>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</si>
  <si>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</si>
  <si>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</si>
  <si>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</si>
  <si>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</si>
  <si>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</si>
  <si>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</si>
  <si>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</si>
  <si>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</si>
  <si>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</si>
  <si>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</si>
  <si>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</si>
  <si>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</si>
  <si>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</si>
  <si>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</si>
  <si>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</si>
  <si>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</si>
  <si>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</si>
  <si>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</si>
  <si>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</si>
  <si>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</si>
  <si>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</si>
  <si>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</si>
  <si>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</si>
  <si>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</si>
  <si>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</si>
  <si>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</si>
  <si>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</si>
  <si>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</si>
  <si>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</si>
  <si>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</si>
  <si>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</si>
  <si>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</si>
  <si>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</si>
  <si>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</si>
  <si>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</si>
  <si>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</si>
  <si>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</si>
  <si>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</si>
  <si>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</si>
  <si>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</si>
  <si>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</si>
  <si>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</si>
  <si>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</si>
  <si>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</si>
  <si>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</si>
  <si>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</si>
  <si>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</si>
  <si>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</si>
  <si>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</si>
  <si>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</si>
  <si>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</si>
  <si>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</si>
  <si>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</si>
  <si>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</si>
  <si>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</si>
  <si>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</si>
  <si>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</si>
  <si>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</si>
  <si>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</si>
  <si>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</si>
  <si>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</si>
  <si>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</si>
  <si>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</si>
  <si>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</si>
  <si>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</si>
  <si>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</si>
  <si>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</si>
  <si>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</si>
  <si>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</si>
  <si>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</si>
  <si>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</si>
  <si>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</si>
  <si>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</si>
  <si>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</si>
  <si>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</si>
  <si>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</si>
  <si>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</si>
  <si>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</si>
  <si>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</si>
  <si>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</si>
  <si>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</si>
  <si>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</si>
  <si>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</si>
  <si>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</si>
  <si>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</si>
  <si>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</si>
  <si>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</si>
  <si>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</si>
  <si>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</si>
  <si>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</si>
  <si>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</si>
  <si>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</si>
  <si>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</si>
  <si>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</si>
  <si>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</si>
  <si>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</si>
  <si>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</si>
  <si>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</si>
  <si>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</si>
  <si>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</si>
  <si>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</si>
  <si>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</si>
  <si>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</si>
  <si>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</si>
  <si>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</si>
  <si>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</si>
  <si>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</si>
  <si>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</si>
  <si>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</si>
  <si>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</si>
  <si>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</si>
  <si>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</si>
  <si>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</si>
  <si>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</si>
  <si>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</si>
  <si>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</si>
  <si>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</si>
  <si>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</si>
  <si>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</si>
  <si>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</si>
  <si>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</si>
  <si>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</si>
  <si>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</si>
  <si>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</si>
  <si>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</si>
  <si>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</si>
  <si>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</si>
  <si>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</si>
  <si>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</si>
  <si>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</si>
  <si>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</si>
  <si>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</si>
  <si>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</si>
  <si>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</si>
  <si>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</si>
  <si>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</si>
  <si>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</si>
  <si>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</si>
  <si>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</si>
  <si>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</si>
  <si>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</si>
  <si>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</si>
  <si>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</si>
  <si>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</si>
  <si>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</si>
  <si>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</si>
  <si>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</si>
  <si>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</si>
  <si>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</si>
  <si>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</si>
  <si>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</si>
  <si>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</si>
  <si>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</si>
  <si>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</si>
  <si>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</si>
  <si>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</si>
  <si>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</si>
  <si>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</si>
  <si>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</si>
  <si>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</si>
  <si>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</si>
  <si>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</si>
  <si>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</si>
  <si>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</si>
  <si>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</si>
  <si>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</si>
  <si>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</si>
  <si>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</si>
  <si>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</si>
  <si>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</si>
  <si>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</si>
  <si>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</si>
  <si>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</si>
  <si>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</si>
  <si>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</si>
  <si>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</si>
  <si>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</si>
  <si>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</si>
  <si>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</si>
  <si>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</si>
  <si>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</si>
  <si>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</si>
  <si>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</si>
  <si>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</si>
  <si>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</si>
  <si>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</si>
  <si>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</si>
  <si>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</si>
  <si>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</si>
  <si>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</si>
  <si>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</si>
  <si>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</si>
  <si>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</si>
  <si>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</si>
  <si>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</si>
  <si>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</si>
  <si>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</si>
  <si>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</si>
  <si>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</si>
  <si>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</si>
  <si>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</si>
  <si>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</si>
  <si>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</si>
  <si>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</si>
  <si>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</si>
  <si>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</si>
  <si>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</si>
  <si>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</si>
  <si>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</si>
  <si>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</si>
  <si>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</si>
  <si>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</si>
  <si>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</si>
  <si>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</si>
  <si>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</si>
  <si>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</si>
  <si>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</si>
  <si>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</si>
  <si>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</si>
  <si>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</si>
  <si>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</si>
  <si>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</si>
  <si>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</si>
  <si>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</si>
  <si>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</si>
  <si>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</si>
  <si>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</si>
  <si>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</si>
  <si>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</si>
  <si>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</si>
  <si>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</si>
  <si>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</si>
  <si>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</si>
  <si>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</si>
  <si>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</si>
  <si>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</si>
  <si>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</si>
  <si>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</si>
  <si>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</si>
  <si>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</si>
  <si>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</si>
  <si>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</si>
  <si>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</si>
  <si>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</si>
  <si>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</si>
  <si>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</si>
  <si>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</si>
  <si>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</si>
  <si>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</si>
  <si>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</si>
  <si>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</si>
  <si>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</si>
  <si>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</si>
  <si>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</si>
  <si>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</si>
  <si>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</si>
  <si>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</si>
  <si>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</si>
  <si>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</si>
  <si>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</si>
  <si>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</si>
  <si>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</si>
  <si>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</si>
  <si>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</si>
  <si>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</si>
  <si>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</si>
  <si>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</si>
  <si>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</si>
  <si>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</si>
  <si>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</si>
  <si>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</si>
  <si>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</si>
  <si>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</si>
  <si>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</si>
  <si>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</si>
  <si>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</si>
  <si>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</si>
  <si>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</si>
  <si>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</si>
  <si>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</si>
  <si>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</si>
  <si>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</si>
  <si>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</si>
  <si>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</si>
  <si>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</si>
  <si>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</si>
  <si>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</si>
  <si>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</si>
  <si>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</si>
  <si>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</si>
  <si>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</si>
  <si>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</si>
  <si>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</si>
  <si>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</si>
  <si>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</si>
  <si>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</si>
  <si>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</si>
  <si>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</si>
  <si>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</si>
  <si>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</si>
  <si>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</si>
  <si>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</si>
  <si>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</si>
  <si>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</si>
  <si>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</si>
  <si>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</si>
  <si>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</si>
  <si>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</si>
  <si>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</si>
  <si>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</si>
  <si>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</si>
  <si>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</si>
  <si>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</si>
  <si>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</si>
  <si>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</si>
  <si>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</si>
  <si>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</si>
  <si>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</si>
  <si>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</si>
  <si>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</si>
  <si>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</si>
  <si>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</si>
  <si>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</si>
  <si>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</si>
  <si>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</si>
  <si>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</si>
  <si>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</si>
  <si>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</si>
  <si>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</si>
  <si>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</si>
  <si>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</si>
  <si>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</si>
  <si>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</si>
  <si>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</si>
  <si>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</si>
  <si>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</si>
  <si>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</si>
  <si>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</si>
  <si>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</si>
  <si>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</si>
  <si>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</si>
  <si>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</si>
  <si>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</si>
  <si>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</si>
  <si>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</si>
  <si>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</si>
  <si>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</si>
  <si>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</si>
  <si>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</si>
  <si>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</si>
  <si>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</si>
  <si>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</si>
  <si>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</si>
  <si>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</si>
  <si>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</si>
  <si>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</si>
  <si>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</si>
  <si>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</si>
  <si>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</si>
  <si>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</si>
  <si>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</si>
  <si>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</si>
  <si>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</si>
  <si>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</si>
  <si>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</si>
  <si>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</si>
  <si>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</si>
  <si>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</si>
  <si>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</si>
  <si>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</si>
  <si>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</si>
  <si>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</si>
  <si>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</si>
  <si>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</si>
  <si>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</si>
  <si>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</si>
  <si>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</si>
  <si>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</si>
  <si>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</si>
  <si>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</si>
  <si>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</si>
  <si>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</si>
  <si>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</si>
  <si>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</si>
  <si>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</si>
  <si>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</si>
  <si>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</si>
  <si>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</si>
  <si>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</si>
  <si>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</si>
  <si>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</si>
  <si>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</si>
  <si>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</si>
  <si>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</si>
  <si>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</si>
  <si>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</si>
  <si>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</si>
  <si>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</si>
  <si>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</si>
  <si>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</si>
  <si>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</si>
  <si>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</si>
  <si>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</si>
  <si>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</si>
  <si>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</si>
  <si>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</si>
  <si>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</si>
  <si>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</si>
  <si>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</si>
  <si>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</si>
  <si>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</si>
  <si>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</si>
  <si>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</si>
  <si>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</si>
  <si>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</si>
  <si>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</si>
  <si>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</si>
  <si>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</si>
  <si>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</si>
  <si>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</si>
  <si>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</si>
  <si>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</si>
  <si>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</si>
  <si>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</si>
  <si>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</si>
  <si>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</si>
  <si>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</si>
  <si>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</si>
  <si>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</si>
  <si>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</si>
  <si>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</si>
  <si>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</si>
  <si>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</si>
  <si>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</si>
  <si>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</si>
  <si>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</si>
  <si>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</si>
  <si>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</si>
  <si>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</si>
  <si>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</si>
  <si>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</si>
  <si>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</si>
  <si>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</si>
  <si>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</si>
  <si>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</si>
  <si>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</si>
  <si>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</si>
  <si>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</si>
  <si>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</si>
  <si>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</si>
  <si>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</si>
  <si>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</si>
  <si>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</si>
  <si>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</si>
  <si>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</si>
  <si>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</si>
  <si>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</si>
  <si>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</si>
  <si>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</si>
  <si>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</si>
  <si>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</si>
  <si>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</si>
  <si>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</si>
  <si>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</si>
  <si>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</si>
  <si>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</si>
  <si>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</si>
  <si>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</si>
  <si>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</si>
  <si>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</si>
  <si>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</si>
  <si>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</si>
  <si>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</si>
  <si>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</si>
  <si>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</si>
  <si>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</si>
  <si>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</si>
  <si>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</si>
  <si>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</si>
  <si>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</si>
  <si>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</si>
  <si>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</si>
  <si>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</si>
  <si>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</si>
  <si>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</si>
  <si>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</si>
  <si>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</si>
  <si>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</si>
  <si>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</si>
  <si>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</si>
  <si>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</si>
  <si>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</si>
  <si>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</si>
  <si>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</si>
  <si>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</si>
  <si>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</si>
  <si>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</si>
  <si>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</si>
  <si>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</si>
  <si>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</si>
  <si>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</si>
  <si>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</si>
  <si>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</si>
  <si>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</si>
  <si>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</si>
  <si>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</si>
  <si>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</si>
  <si>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</si>
  <si>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</si>
  <si>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</si>
  <si>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</si>
  <si>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</si>
  <si>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</si>
  <si>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</si>
  <si>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</si>
  <si>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</si>
  <si>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</si>
  <si>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</si>
  <si>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</si>
  <si>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</si>
  <si>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</si>
  <si>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</si>
  <si>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</si>
  <si>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</si>
  <si>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</si>
  <si>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</si>
  <si>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</si>
  <si>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</si>
  <si>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</si>
  <si>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</si>
  <si>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</si>
  <si>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</si>
  <si>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</si>
  <si>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</si>
  <si>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</si>
  <si>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</si>
  <si>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</si>
  <si>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</si>
  <si>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</si>
  <si>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</si>
  <si>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</si>
  <si>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</si>
  <si>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</si>
  <si>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</si>
  <si>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</si>
  <si>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</si>
  <si>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</si>
  <si>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</si>
  <si>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</si>
  <si>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</si>
  <si>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</si>
  <si>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</si>
  <si>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</si>
  <si>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</si>
  <si>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</si>
  <si>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</si>
  <si>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</si>
  <si>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</si>
  <si>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</si>
  <si>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</si>
  <si>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</si>
  <si>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</si>
  <si>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</si>
  <si>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</si>
  <si>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</si>
  <si>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</si>
  <si>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</si>
  <si>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</si>
  <si>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</si>
  <si>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</si>
  <si>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</si>
  <si>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</si>
  <si>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</si>
  <si>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</si>
  <si>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</si>
  <si>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</si>
  <si>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</si>
  <si>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</si>
  <si>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</si>
  <si>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</si>
  <si>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</si>
  <si>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</si>
  <si>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</si>
  <si>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</si>
  <si>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</si>
  <si>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</si>
  <si>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</si>
  <si>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</si>
  <si>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</si>
  <si>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</si>
  <si>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</si>
  <si>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</si>
  <si>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</si>
  <si>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</si>
  <si>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</si>
  <si>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</si>
  <si>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</si>
  <si>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</si>
  <si>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</si>
  <si>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</si>
  <si>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</si>
  <si>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</si>
  <si>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</si>
  <si>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</si>
  <si>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</si>
  <si>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</si>
  <si>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</si>
  <si>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</si>
  <si>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</si>
  <si>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</si>
  <si>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</si>
  <si>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</si>
  <si>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</si>
  <si>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</si>
  <si>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</si>
  <si>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</si>
  <si>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</si>
  <si>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</si>
  <si>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</si>
  <si>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</si>
  <si>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</si>
  <si>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</si>
  <si>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</si>
  <si>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</si>
  <si>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</si>
  <si>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</si>
  <si>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</si>
  <si>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</si>
  <si>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</si>
  <si>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</si>
  <si>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</si>
  <si>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</si>
  <si>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</si>
  <si>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</si>
  <si>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</si>
  <si>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</si>
  <si>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</si>
  <si>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</si>
  <si>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</si>
  <si>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</si>
  <si>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</si>
  <si>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</si>
  <si>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</si>
  <si>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</si>
  <si>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</si>
  <si>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</si>
  <si>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</si>
  <si>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</si>
  <si>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</si>
  <si>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</si>
  <si>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</si>
  <si>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</si>
  <si>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</si>
  <si>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</si>
  <si>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</si>
  <si>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</si>
  <si>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</si>
  <si>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</si>
  <si>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</si>
  <si>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</si>
  <si>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</si>
  <si>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</si>
  <si>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</si>
  <si>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</si>
  <si>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</si>
  <si>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</si>
  <si>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</si>
  <si>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</si>
  <si>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</si>
  <si>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</si>
  <si>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</si>
  <si>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</si>
  <si>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</si>
  <si>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</si>
  <si>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</si>
  <si>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</si>
  <si>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</si>
  <si>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</si>
  <si>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</si>
  <si>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</si>
  <si>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</si>
  <si>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</si>
  <si>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</si>
  <si>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</si>
  <si>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</si>
  <si>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</si>
  <si>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</si>
  <si>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</si>
  <si>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</si>
  <si>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</si>
  <si>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</si>
  <si>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</si>
  <si>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</si>
  <si>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</si>
  <si>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</si>
  <si>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</si>
  <si>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</si>
  <si>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</si>
  <si>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</si>
  <si>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</si>
  <si>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</si>
  <si>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</si>
  <si>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</si>
  <si>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</si>
  <si>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</si>
  <si>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</si>
  <si>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</si>
  <si>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</si>
  <si>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</si>
  <si>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</si>
  <si>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</si>
  <si>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</si>
  <si>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</si>
  <si>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</si>
  <si>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</si>
  <si>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</si>
  <si>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</si>
  <si>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</si>
  <si>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</si>
  <si>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</si>
  <si>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</si>
  <si>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</si>
  <si>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</si>
  <si>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</si>
  <si>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</si>
  <si>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</si>
  <si>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</si>
  <si>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</si>
  <si>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</si>
  <si>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</si>
  <si>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</si>
  <si>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</si>
  <si>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</si>
  <si>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</si>
  <si>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</si>
  <si>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</si>
  <si>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</si>
  <si>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</si>
  <si>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</si>
  <si>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</si>
  <si>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</si>
  <si>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</si>
  <si>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</si>
  <si>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</si>
  <si>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</si>
  <si>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</si>
  <si>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</si>
  <si>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</si>
  <si>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</si>
  <si>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</si>
  <si>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</si>
  <si>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</si>
  <si>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</si>
  <si>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</si>
  <si>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</si>
  <si>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</si>
  <si>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</si>
  <si>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</si>
  <si>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</si>
  <si>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</si>
  <si>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</si>
  <si>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</si>
  <si>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</si>
  <si>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</si>
  <si>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</si>
  <si>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</si>
  <si>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</si>
  <si>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</si>
  <si>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</si>
  <si>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</si>
  <si>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</si>
  <si>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</si>
  <si>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</si>
  <si>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</si>
  <si>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</si>
  <si>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</si>
  <si>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</si>
  <si>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</si>
  <si>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</si>
  <si>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</si>
  <si>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</si>
  <si>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</si>
  <si>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</si>
  <si>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</si>
  <si>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</si>
  <si>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</si>
  <si>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</si>
  <si>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</si>
  <si>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</si>
  <si>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</si>
  <si>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</si>
  <si>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</si>
  <si>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</si>
  <si>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</si>
  <si>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</si>
  <si>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</si>
  <si>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</si>
  <si>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</si>
  <si>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</si>
  <si>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</si>
  <si>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</si>
  <si>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</si>
  <si>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</si>
  <si>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</si>
  <si>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</si>
  <si>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</si>
  <si>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</si>
  <si>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</si>
  <si>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</si>
  <si>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</si>
  <si>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</si>
  <si>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</si>
  <si>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</si>
  <si>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</si>
  <si>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</si>
  <si>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</si>
  <si>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</si>
  <si>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</si>
  <si>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</si>
  <si>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</si>
  <si>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</si>
  <si>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</si>
  <si>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</si>
  <si>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</si>
  <si>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</si>
  <si>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</si>
  <si>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</si>
  <si>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</si>
  <si>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</si>
  <si>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</si>
  <si>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</si>
  <si>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</si>
  <si>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</si>
  <si>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</si>
  <si>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</si>
  <si>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</si>
  <si>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</si>
  <si>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</si>
  <si>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</si>
  <si>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</si>
  <si>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</si>
  <si>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</si>
  <si>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</si>
  <si>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</si>
  <si>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</si>
  <si>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</si>
  <si>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</si>
  <si>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</si>
  <si>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</si>
  <si>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</si>
  <si>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</si>
  <si>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</si>
  <si>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</si>
  <si>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</si>
  <si>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</si>
  <si>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</si>
  <si>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</si>
  <si>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</si>
  <si>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</si>
  <si>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</si>
  <si>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</si>
  <si>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</si>
  <si>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</si>
  <si>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</si>
  <si>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</si>
  <si>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</si>
  <si>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</si>
  <si>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</si>
  <si>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</si>
  <si>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</si>
  <si>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</si>
  <si>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</si>
  <si>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</si>
  <si>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</si>
  <si>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</si>
  <si>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</si>
  <si>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</si>
  <si>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</si>
  <si>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</si>
  <si>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</si>
  <si>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</si>
  <si>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</si>
  <si>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</si>
  <si>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</si>
  <si>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</si>
  <si>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</si>
  <si>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</si>
  <si>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</si>
  <si>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</si>
  <si>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</si>
  <si>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</si>
  <si>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</si>
  <si>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</si>
  <si>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</si>
  <si>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</si>
  <si>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</si>
  <si>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</si>
  <si>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</si>
  <si>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</si>
  <si>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</si>
  <si>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</si>
  <si>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</si>
  <si>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</si>
  <si>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</si>
  <si>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</si>
  <si>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</si>
  <si>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</si>
  <si>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</si>
  <si>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</si>
  <si>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</si>
  <si>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</si>
  <si>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</si>
  <si>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</si>
  <si>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</si>
  <si>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</si>
  <si>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</si>
  <si>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</si>
  <si>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</si>
  <si>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</si>
  <si>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</si>
  <si>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</si>
  <si>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</si>
  <si>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</si>
  <si>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</si>
  <si>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</si>
  <si>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</si>
  <si>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</si>
  <si>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</si>
  <si>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</si>
  <si>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</si>
  <si>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</si>
  <si>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</si>
  <si>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</si>
  <si>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</si>
  <si>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</si>
  <si>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</si>
  <si>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</si>
  <si>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</si>
  <si>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</si>
  <si>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</si>
  <si>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</si>
  <si>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</si>
  <si>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</si>
  <si>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</si>
  <si>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</si>
  <si>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</si>
  <si>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</si>
  <si>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</si>
  <si>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</si>
  <si>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</si>
  <si>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</si>
  <si>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</si>
  <si>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</si>
  <si>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</si>
  <si>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</si>
  <si>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</si>
  <si>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</si>
  <si>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</si>
  <si>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</si>
  <si>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</si>
  <si>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</si>
  <si>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</si>
  <si>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</si>
  <si>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</si>
  <si>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</si>
  <si>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</si>
  <si>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</si>
  <si>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</si>
  <si>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</si>
  <si>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</si>
  <si>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</si>
  <si>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</si>
  <si>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</si>
  <si>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</si>
  <si>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</si>
  <si>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</si>
  <si>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</si>
  <si>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</si>
  <si>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</si>
  <si>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</si>
  <si>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</si>
  <si>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</si>
  <si>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</si>
  <si>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</si>
  <si>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</si>
  <si>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</si>
  <si>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</si>
  <si>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</si>
  <si>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</si>
  <si>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</si>
  <si>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</si>
  <si>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</si>
  <si>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</si>
  <si>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</si>
  <si>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</si>
  <si>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</si>
  <si>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</si>
  <si>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</si>
  <si>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</si>
  <si>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</si>
  <si>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</si>
  <si>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</si>
  <si>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</si>
  <si>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</si>
  <si>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</si>
  <si>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</si>
  <si>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</si>
  <si>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</si>
  <si>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</si>
  <si>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</si>
  <si>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</si>
  <si>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</si>
  <si>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</si>
  <si>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</si>
  <si>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</si>
  <si>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</si>
  <si>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</si>
  <si>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</si>
  <si>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</si>
  <si>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</si>
  <si>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</si>
  <si>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</si>
  <si>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</si>
  <si>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</si>
  <si>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</si>
  <si>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</si>
  <si>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</si>
  <si>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</si>
  <si>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</si>
  <si>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</si>
  <si>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</si>
  <si>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</si>
  <si>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</si>
  <si>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</si>
  <si>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</si>
  <si>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</si>
  <si>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</si>
  <si>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</si>
  <si>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</si>
  <si>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</si>
  <si>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</si>
  <si>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</si>
  <si>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</si>
  <si>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</si>
  <si>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</si>
  <si>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</si>
  <si>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</si>
  <si>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</si>
  <si>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</si>
  <si>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</si>
  <si>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</si>
  <si>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</si>
  <si>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</si>
  <si>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</si>
  <si>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</si>
  <si>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</si>
  <si>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</si>
  <si>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</si>
  <si>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</si>
  <si>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</si>
  <si>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</si>
  <si>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</si>
  <si>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</si>
  <si>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</si>
  <si>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</si>
  <si>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</si>
  <si>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</si>
  <si>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</si>
  <si>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</si>
  <si>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</si>
  <si>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</si>
  <si>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</si>
  <si>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</si>
  <si>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</si>
  <si>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</si>
  <si>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</si>
  <si>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</si>
  <si>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</si>
  <si>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</si>
  <si>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</si>
  <si>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</si>
  <si>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</si>
  <si>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</si>
  <si>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</si>
  <si>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</si>
  <si>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</si>
  <si>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</si>
  <si>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</si>
  <si>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</si>
  <si>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</si>
  <si>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</si>
  <si>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</si>
  <si>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</si>
  <si>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</si>
  <si>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</si>
  <si>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</si>
  <si>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</si>
  <si>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</si>
  <si>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</si>
  <si>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</si>
  <si>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</si>
  <si>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</si>
  <si>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</si>
  <si>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</si>
  <si>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</si>
  <si>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</si>
  <si>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</si>
  <si>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</si>
  <si>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</si>
  <si>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</si>
  <si>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</si>
  <si>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</si>
  <si>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</si>
  <si>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</si>
  <si>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</si>
  <si>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</si>
  <si>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</si>
  <si>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</si>
  <si>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</si>
  <si>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</si>
  <si>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</si>
  <si>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</si>
  <si>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</si>
  <si>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</si>
  <si>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</si>
  <si>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</si>
  <si>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</si>
  <si>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</si>
  <si>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</si>
  <si>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</si>
  <si>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</si>
  <si>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</si>
  <si>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</si>
  <si>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</si>
  <si>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</si>
  <si>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</si>
  <si>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</si>
  <si>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</si>
  <si>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</si>
  <si>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</si>
  <si>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</si>
  <si>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</si>
  <si>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</si>
  <si>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</si>
  <si>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</si>
  <si>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</si>
  <si>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</si>
  <si>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</si>
  <si>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</si>
  <si>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</si>
  <si>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</si>
  <si>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</si>
  <si>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</si>
  <si>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</si>
  <si>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</si>
  <si>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</si>
  <si>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</si>
  <si>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</si>
  <si>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</si>
  <si>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</si>
  <si>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</si>
  <si>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</si>
  <si>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</si>
  <si>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</si>
  <si>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</si>
  <si>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</si>
  <si>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</si>
  <si>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</si>
  <si>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</si>
  <si>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</si>
  <si>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</si>
  <si>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</si>
  <si>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</si>
  <si>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</si>
  <si>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</si>
  <si>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</si>
  <si>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</si>
  <si>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</si>
  <si>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</si>
  <si>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</si>
  <si>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</si>
  <si>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</si>
  <si>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</si>
  <si>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</si>
  <si>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</si>
  <si>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</si>
  <si>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</si>
  <si>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</si>
  <si>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</si>
  <si>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</si>
  <si>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</si>
  <si>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</si>
  <si>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</si>
  <si>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</si>
  <si>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</si>
  <si>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</si>
  <si>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</si>
  <si>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</si>
  <si>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</si>
  <si>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</si>
  <si>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</si>
  <si>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</si>
  <si>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</si>
  <si>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</si>
  <si>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</si>
  <si>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</si>
  <si>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</si>
  <si>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</si>
  <si>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</si>
  <si>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</si>
  <si>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</si>
  <si>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</si>
  <si>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</si>
  <si>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</si>
  <si>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</si>
  <si>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</si>
  <si>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</si>
  <si>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</si>
  <si>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</si>
  <si>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</si>
  <si>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</si>
  <si>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</si>
  <si>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</si>
  <si>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</si>
  <si>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</si>
  <si>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</si>
  <si>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</si>
  <si>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</si>
  <si>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</si>
  <si>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</si>
  <si>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</si>
  <si>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</si>
  <si>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</si>
  <si>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</si>
  <si>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</si>
  <si>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</si>
  <si>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</si>
  <si>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</si>
  <si>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</si>
  <si>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</si>
  <si>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</si>
  <si>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</si>
  <si>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</si>
  <si>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</si>
  <si>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</si>
  <si>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</si>
  <si>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</si>
  <si>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</si>
  <si>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</si>
  <si>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</si>
  <si>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</si>
  <si>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</si>
  <si>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</si>
  <si>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</si>
  <si>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</si>
  <si>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</si>
  <si>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</si>
  <si>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</si>
  <si>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</si>
  <si>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</si>
  <si>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</si>
  <si>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</si>
  <si>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</si>
  <si>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</si>
  <si>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</si>
  <si>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</si>
  <si>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</si>
  <si>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</si>
  <si>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</si>
  <si>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</si>
  <si>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</si>
  <si>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</si>
  <si>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</si>
  <si>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</si>
  <si>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</si>
  <si>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</si>
  <si>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</si>
  <si>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</si>
  <si>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</si>
  <si>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</si>
  <si>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</si>
  <si>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</si>
  <si>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</si>
  <si>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</si>
  <si>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</si>
  <si>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</si>
  <si>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</si>
  <si>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</si>
  <si>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</si>
  <si>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</si>
  <si>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</si>
  <si>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</si>
  <si>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</si>
  <si>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</si>
  <si>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</si>
  <si>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</si>
  <si>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</si>
  <si>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</si>
  <si>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</si>
  <si>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</si>
  <si>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</si>
  <si>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</si>
  <si>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</si>
  <si>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</si>
  <si>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</si>
  <si>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</si>
  <si>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</si>
  <si>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</si>
  <si>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</si>
  <si>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</si>
  <si>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</si>
  <si>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</si>
  <si>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</si>
  <si>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</si>
  <si>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</si>
  <si>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</si>
  <si>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</si>
  <si>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</si>
  <si>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</si>
  <si>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</si>
  <si>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</si>
  <si>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</si>
  <si>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</si>
  <si>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</si>
  <si>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</si>
  <si>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</si>
  <si>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</si>
  <si>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</si>
  <si>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</si>
  <si>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</si>
  <si>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</si>
  <si>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</si>
  <si>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</si>
  <si>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</si>
  <si>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</si>
  <si>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</si>
  <si>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</si>
  <si>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</si>
  <si>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</si>
  <si>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</si>
  <si>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</si>
  <si>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</si>
  <si>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</si>
  <si>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</si>
  <si>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</si>
  <si>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</si>
  <si>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</si>
  <si>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</si>
  <si>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</si>
  <si>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</si>
  <si>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</si>
  <si>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</si>
  <si>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</si>
  <si>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</si>
  <si>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</si>
  <si>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</si>
  <si>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</si>
  <si>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</si>
  <si>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</si>
  <si>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</si>
  <si>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</si>
  <si>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</si>
  <si>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</si>
  <si>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</si>
  <si>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</si>
  <si>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</si>
  <si>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</si>
  <si>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</si>
  <si>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</si>
  <si>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</si>
  <si>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</si>
  <si>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</si>
  <si>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</si>
  <si>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</si>
  <si>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</si>
  <si>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</si>
  <si>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</si>
  <si>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</si>
  <si>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</si>
  <si>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</si>
  <si>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</si>
  <si>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</si>
  <si>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</si>
  <si>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</si>
  <si>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</si>
  <si>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</si>
  <si>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</si>
  <si>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</si>
  <si>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</si>
  <si>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</si>
  <si>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</si>
  <si>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</si>
  <si>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</si>
  <si>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</si>
  <si>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</si>
  <si>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</si>
  <si>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</si>
  <si>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</si>
  <si>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</si>
  <si>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</si>
  <si>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</si>
  <si>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</si>
  <si>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</si>
  <si>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</si>
  <si>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</si>
  <si>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</si>
  <si>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</si>
  <si>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</si>
  <si>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</si>
  <si>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</si>
  <si>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</si>
  <si>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</si>
  <si>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</si>
  <si>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</si>
  <si>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</si>
  <si>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</si>
  <si>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</si>
  <si>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</si>
  <si>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</si>
  <si>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</si>
  <si>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</si>
  <si>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</si>
  <si>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</si>
  <si>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</si>
  <si>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</si>
  <si>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</si>
  <si>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</si>
  <si>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</si>
  <si>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</si>
  <si>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</si>
  <si>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</si>
  <si>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</si>
  <si>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</si>
  <si>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</si>
  <si>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</si>
  <si>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</si>
  <si>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</si>
  <si>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</si>
  <si>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</si>
  <si>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</si>
  <si>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</si>
  <si>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</si>
  <si>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</si>
  <si>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</si>
  <si>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</si>
  <si>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</si>
  <si>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</si>
  <si>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</si>
  <si>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</si>
  <si>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</si>
  <si>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</si>
  <si>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</si>
  <si>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</si>
  <si>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</si>
  <si>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</si>
  <si>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</si>
  <si>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</si>
  <si>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</si>
  <si>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</si>
  <si>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</si>
  <si>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</si>
  <si>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</si>
  <si>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</si>
  <si>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</si>
  <si>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</si>
  <si>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</si>
  <si>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</si>
  <si>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</si>
  <si>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</si>
  <si>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</si>
  <si>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</si>
  <si>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</si>
  <si>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</si>
  <si>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</si>
  <si>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</si>
  <si>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</si>
  <si>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</si>
  <si>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</si>
  <si>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</si>
  <si>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</si>
  <si>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</si>
  <si>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</si>
  <si>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</si>
  <si>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</si>
  <si>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</si>
  <si>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</si>
  <si>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</si>
  <si>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</si>
  <si>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</si>
  <si>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</si>
  <si>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</si>
  <si>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</si>
  <si>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</si>
  <si>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</si>
  <si>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</si>
  <si>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</si>
  <si>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</si>
  <si>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</si>
  <si>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</si>
  <si>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</si>
  <si>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</si>
  <si>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</si>
  <si>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</si>
  <si>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</si>
  <si>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</si>
  <si>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</si>
  <si>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</si>
  <si>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</si>
  <si>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</si>
  <si>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</si>
  <si>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</si>
  <si>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</si>
  <si>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</si>
  <si>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</si>
  <si>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</si>
  <si>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</si>
  <si>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</si>
  <si>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</si>
  <si>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</si>
  <si>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</si>
  <si>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</si>
  <si>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</si>
  <si>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</si>
  <si>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</si>
  <si>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</si>
  <si>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</si>
  <si>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</si>
  <si>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</si>
  <si>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</si>
  <si>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</si>
  <si>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</si>
  <si>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</si>
  <si>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</si>
  <si>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</si>
  <si>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</si>
  <si>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</si>
  <si>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</si>
  <si>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</si>
  <si>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</si>
  <si>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</si>
  <si>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</si>
  <si>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</si>
  <si>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</si>
  <si>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</si>
  <si>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</si>
  <si>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</si>
  <si>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</si>
  <si>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</si>
  <si>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</si>
  <si>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</si>
  <si>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</si>
  <si>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</si>
  <si>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</si>
  <si>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</si>
  <si>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</si>
  <si>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</si>
  <si>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</si>
  <si>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</si>
  <si>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</si>
  <si>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</si>
  <si>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</si>
  <si>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</si>
  <si>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</si>
  <si>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</si>
  <si>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</si>
  <si>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</si>
  <si>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</si>
  <si>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</si>
  <si>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</si>
  <si>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</si>
  <si>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</si>
  <si>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</si>
  <si>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</si>
  <si>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</si>
  <si>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</si>
  <si>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</si>
  <si>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</si>
  <si>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</si>
  <si>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</si>
  <si>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</si>
  <si>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</si>
  <si>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</si>
  <si>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</si>
  <si>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</si>
  <si>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</si>
  <si>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</si>
  <si>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</si>
  <si>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</si>
  <si>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</si>
  <si>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</si>
  <si>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</si>
  <si>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</si>
  <si>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</si>
  <si>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</si>
  <si>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</si>
  <si>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</si>
  <si>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</si>
  <si>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</si>
  <si>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</si>
  <si>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</si>
  <si>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</si>
  <si>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</si>
  <si>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</si>
  <si>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</si>
  <si>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</si>
  <si>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</si>
  <si>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</si>
  <si>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</si>
  <si>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</si>
  <si>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</si>
  <si>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</si>
  <si>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</si>
  <si>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</si>
  <si>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</si>
  <si>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</si>
  <si>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</si>
  <si>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</si>
  <si>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</si>
  <si>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</si>
  <si>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</si>
  <si>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</si>
  <si>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</si>
  <si>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</si>
  <si>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</si>
  <si>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</si>
  <si>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</si>
  <si>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</si>
  <si>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</si>
  <si>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</si>
  <si>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</si>
  <si>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</si>
  <si>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</si>
  <si>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</si>
  <si>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</si>
  <si>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</si>
  <si>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</si>
  <si>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</si>
  <si>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</si>
  <si>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</si>
  <si>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</si>
  <si>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</si>
  <si>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</si>
  <si>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</si>
  <si>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</si>
  <si>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</si>
  <si>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</si>
  <si>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</si>
  <si>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</si>
  <si>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</si>
  <si>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</si>
  <si>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</si>
  <si>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</si>
  <si>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</si>
  <si>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</si>
  <si>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</si>
  <si>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</si>
  <si>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</si>
  <si>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</si>
  <si>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</si>
  <si>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</si>
  <si>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</si>
  <si>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</si>
  <si>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</si>
  <si>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</si>
  <si>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</si>
  <si>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</si>
  <si>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</si>
  <si>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</si>
  <si>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</si>
  <si>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</si>
  <si>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</si>
  <si>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</si>
  <si>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</si>
  <si>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</si>
  <si>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</si>
  <si>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</si>
  <si>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</si>
  <si>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</si>
  <si>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</si>
  <si>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</si>
  <si>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</si>
  <si>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</si>
  <si>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</si>
  <si>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</si>
  <si>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</si>
  <si>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</si>
  <si>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</si>
  <si>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</si>
  <si>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</si>
  <si>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</si>
  <si>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</si>
  <si>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</si>
  <si>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</si>
  <si>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</si>
  <si>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</si>
  <si>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</si>
  <si>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</si>
  <si>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</si>
  <si>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</si>
  <si>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</si>
  <si>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</si>
  <si>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</si>
  <si>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</si>
  <si>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</si>
  <si>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</si>
  <si>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</si>
  <si>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</si>
  <si>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</si>
  <si>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</si>
  <si>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</si>
  <si>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</si>
  <si>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</si>
  <si>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</si>
  <si>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</si>
  <si>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</si>
  <si>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</si>
  <si>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</si>
  <si>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</si>
  <si>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</si>
  <si>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</si>
  <si>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</si>
  <si>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</si>
  <si>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</si>
  <si>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</si>
  <si>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</si>
  <si>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</si>
  <si>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</si>
  <si>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</si>
  <si>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</si>
  <si>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</si>
  <si>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</si>
  <si>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</si>
  <si>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</si>
  <si>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</si>
  <si>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</si>
  <si>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</si>
  <si>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</si>
  <si>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</si>
  <si>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</si>
  <si>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</si>
  <si>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</si>
  <si>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</si>
  <si>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</si>
  <si>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</si>
  <si>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</si>
  <si>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</si>
  <si>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</si>
  <si>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</si>
  <si>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</si>
  <si>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</si>
  <si>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</si>
  <si>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</si>
  <si>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</si>
  <si>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</si>
  <si>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</si>
  <si>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</si>
  <si>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</si>
  <si>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</si>
  <si>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</si>
  <si>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</si>
  <si>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</si>
  <si>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</si>
  <si>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</si>
  <si>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</si>
  <si>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</si>
  <si>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</si>
  <si>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</si>
  <si>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</si>
  <si>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</si>
  <si>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</si>
  <si>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</si>
  <si>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</si>
  <si>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</si>
  <si>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</si>
  <si>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</si>
  <si>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</si>
  <si>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</si>
  <si>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</si>
  <si>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</si>
  <si>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</si>
  <si>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</si>
  <si>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</si>
  <si>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</si>
  <si>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</si>
  <si>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</si>
  <si>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</si>
  <si>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</si>
  <si>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</si>
  <si>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</si>
  <si>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</si>
  <si>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</si>
  <si>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</si>
  <si>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</si>
  <si>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</si>
  <si>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</si>
  <si>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</si>
  <si>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</si>
  <si>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</si>
  <si>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</si>
  <si>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</si>
  <si>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</si>
  <si>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</si>
  <si>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</si>
  <si>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</si>
  <si>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</si>
  <si>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</si>
  <si>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</si>
  <si>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</si>
  <si>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</si>
  <si>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</si>
  <si>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</si>
  <si>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</si>
  <si>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</si>
  <si>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</si>
  <si>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</si>
  <si>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</si>
  <si>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</si>
  <si>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</si>
  <si>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</si>
  <si>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</si>
  <si>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</si>
  <si>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</si>
  <si>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</si>
  <si>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</si>
  <si>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</si>
  <si>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</si>
  <si>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</si>
  <si>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</si>
  <si>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</si>
  <si>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</si>
  <si>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</si>
  <si>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</si>
  <si>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</si>
  <si>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</si>
  <si>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</si>
  <si>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</si>
  <si>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</si>
  <si>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</si>
  <si>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</si>
  <si>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</si>
  <si>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</si>
  <si>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</si>
  <si>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</si>
  <si>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</si>
  <si>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</si>
  <si>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</si>
  <si>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</si>
  <si>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</si>
  <si>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</si>
  <si>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</si>
  <si>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</si>
  <si>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</si>
  <si>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</si>
  <si>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</si>
  <si>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</si>
  <si>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</si>
  <si>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</si>
  <si>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</si>
  <si>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</si>
  <si>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</si>
  <si>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</si>
  <si>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</si>
  <si>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</si>
  <si>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</si>
  <si>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</si>
  <si>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</si>
  <si>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</si>
  <si>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</si>
  <si>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</si>
  <si>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</si>
  <si>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</si>
  <si>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</si>
  <si>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</si>
  <si>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</si>
  <si>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</si>
  <si>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</si>
  <si>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</si>
  <si>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</si>
  <si>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</si>
  <si>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</si>
  <si>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</si>
  <si>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</si>
  <si>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</si>
  <si>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</si>
  <si>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</si>
  <si>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</si>
  <si>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</si>
  <si>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</si>
  <si>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</si>
  <si>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</si>
  <si>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</si>
  <si>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</si>
  <si>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</si>
  <si>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</si>
  <si>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</si>
  <si>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</si>
  <si>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</si>
  <si>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</si>
  <si>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</si>
  <si>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</si>
  <si>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</si>
  <si>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</si>
  <si>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</si>
  <si>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</si>
  <si>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</si>
  <si>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</si>
  <si>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</si>
  <si>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</si>
  <si>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</si>
  <si>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</si>
  <si>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</si>
  <si>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</si>
  <si>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</si>
  <si>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</si>
  <si>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</si>
  <si>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</si>
  <si>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</si>
  <si>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</si>
  <si>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</si>
  <si>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</si>
  <si>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</si>
  <si>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</si>
  <si>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</si>
  <si>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</si>
  <si>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</si>
  <si>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</si>
  <si>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</si>
  <si>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</si>
  <si>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</si>
  <si>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</si>
  <si>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</si>
  <si>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</si>
  <si>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</si>
  <si>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</si>
  <si>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</si>
  <si>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</si>
  <si>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</si>
  <si>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</si>
  <si>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</si>
  <si>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</si>
  <si>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</si>
  <si>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</si>
  <si>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</si>
  <si>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</si>
  <si>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</si>
  <si>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</si>
  <si>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</si>
  <si>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</si>
  <si>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</si>
  <si>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</si>
  <si>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</si>
  <si>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</si>
  <si>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</si>
  <si>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</si>
  <si>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</si>
  <si>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</si>
  <si>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</si>
  <si>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</si>
  <si>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</si>
  <si>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</si>
  <si>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</si>
  <si>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</si>
  <si>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</si>
  <si>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</si>
  <si>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</si>
  <si>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</si>
  <si>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</si>
  <si>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</si>
  <si>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</si>
  <si>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</si>
  <si>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</si>
  <si>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</si>
  <si>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</si>
  <si>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</si>
  <si>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</si>
  <si>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</si>
  <si>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</si>
  <si>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</si>
  <si>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</si>
  <si>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</si>
  <si>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</si>
  <si>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</si>
  <si>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</si>
  <si>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</si>
  <si>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</si>
  <si>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</si>
  <si>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</si>
  <si>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</si>
  <si>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</si>
  <si>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</si>
  <si>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</si>
  <si>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</si>
  <si>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</si>
  <si>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</si>
  <si>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</si>
  <si>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</si>
  <si>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</si>
  <si>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</si>
  <si>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</si>
  <si>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</si>
  <si>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</si>
  <si>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</si>
  <si>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</si>
  <si>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</si>
  <si>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</si>
  <si>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</si>
  <si>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</si>
  <si>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</si>
  <si>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</si>
  <si>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</si>
  <si>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</si>
  <si>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</si>
  <si>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</si>
  <si>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</si>
  <si>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</si>
  <si>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</si>
  <si>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</si>
  <si>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</si>
  <si>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</si>
  <si>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</si>
  <si>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</si>
  <si>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</si>
  <si>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</si>
  <si>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</si>
  <si>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</si>
  <si>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</si>
  <si>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</si>
  <si>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</si>
  <si>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</si>
  <si>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</si>
  <si>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</si>
  <si>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</si>
  <si>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</si>
  <si>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</si>
  <si>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</si>
  <si>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</si>
  <si>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</si>
  <si>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</si>
  <si>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</si>
  <si>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</si>
  <si>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</si>
  <si>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</si>
  <si>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</si>
  <si>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</si>
  <si>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</si>
  <si>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</si>
  <si>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</si>
  <si>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</si>
  <si>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</si>
  <si>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</si>
  <si>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</si>
  <si>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</si>
  <si>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</si>
  <si>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</si>
  <si>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</si>
  <si>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</si>
  <si>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</si>
  <si>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</si>
  <si>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</si>
  <si>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</si>
  <si>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</si>
  <si>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</si>
  <si>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</si>
  <si>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</si>
  <si>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</si>
  <si>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</si>
  <si>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</si>
  <si>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</si>
  <si>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</si>
  <si>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</si>
  <si>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</si>
  <si>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</si>
  <si>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</si>
  <si>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</si>
  <si>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</si>
  <si>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</si>
  <si>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</si>
  <si>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</si>
  <si>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</si>
  <si>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</si>
  <si>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</si>
  <si>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</si>
  <si>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</si>
  <si>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</si>
  <si>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</si>
  <si>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</si>
  <si>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</si>
  <si>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</si>
  <si>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</si>
  <si>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</si>
  <si>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</si>
  <si>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</si>
  <si>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</si>
  <si>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</si>
  <si>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</si>
  <si>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</si>
  <si>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</si>
  <si>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</si>
  <si>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</si>
  <si>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</si>
  <si>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</si>
  <si>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</si>
  <si>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</si>
  <si>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</si>
  <si>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</si>
  <si>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</si>
  <si>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</si>
  <si>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</si>
  <si>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</si>
  <si>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</si>
  <si>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</si>
  <si>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</si>
  <si>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</si>
  <si>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</si>
  <si>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</si>
  <si>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</si>
  <si>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</si>
  <si>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</si>
  <si>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</si>
  <si>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</si>
  <si>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</si>
  <si>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</si>
  <si>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</si>
  <si>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</si>
  <si>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</si>
  <si>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</si>
  <si>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</si>
  <si>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</si>
  <si>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</si>
  <si>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</si>
  <si>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</si>
  <si>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</si>
  <si>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</si>
  <si>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</si>
  <si>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</si>
  <si>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</si>
  <si>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</si>
  <si>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</si>
  <si>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</si>
  <si>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</si>
  <si>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</si>
  <si>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</si>
  <si>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</si>
  <si>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</si>
  <si>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</si>
  <si>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</si>
  <si>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</si>
  <si>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</si>
  <si>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</si>
  <si>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</si>
  <si>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</si>
  <si>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</si>
  <si>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</si>
  <si>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</si>
  <si>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</si>
  <si>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</si>
  <si>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</si>
  <si>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</si>
  <si>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</si>
  <si>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</si>
  <si>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</si>
  <si>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</si>
  <si>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</si>
  <si>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</si>
  <si>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</si>
  <si>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</si>
  <si>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</si>
  <si>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</si>
  <si>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</si>
  <si>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</si>
  <si>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</si>
  <si>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</si>
  <si>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</si>
  <si>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</si>
  <si>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</si>
  <si>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</si>
  <si>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</si>
  <si>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</si>
  <si>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</si>
  <si>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</si>
  <si>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</si>
  <si>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</si>
  <si>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</si>
  <si>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</si>
  <si>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</si>
  <si>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</si>
  <si>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</si>
  <si>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</si>
  <si>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</si>
  <si>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</si>
  <si>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</si>
  <si>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</si>
  <si>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</si>
  <si>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</si>
  <si>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</si>
  <si>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</si>
  <si>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</si>
  <si>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</si>
  <si>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</si>
  <si>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</si>
  <si>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</si>
  <si>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</si>
  <si>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</si>
  <si>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</si>
  <si>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</si>
  <si>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</si>
  <si>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</si>
  <si>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</si>
  <si>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</si>
  <si>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</si>
  <si>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</si>
  <si>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</si>
  <si>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</si>
  <si>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</si>
  <si>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</si>
  <si>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</si>
  <si>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</si>
  <si>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</si>
  <si>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</si>
  <si>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</si>
  <si>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</si>
  <si>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</si>
  <si>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</si>
  <si>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</si>
  <si>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</si>
  <si>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</si>
  <si>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</si>
  <si>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</si>
  <si>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</si>
  <si>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</si>
  <si>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</si>
  <si>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</si>
  <si>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</si>
  <si>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</si>
  <si>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</si>
  <si>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</si>
  <si>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</si>
  <si>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</si>
  <si>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</si>
  <si>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</si>
  <si>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</si>
  <si>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</si>
  <si>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</si>
  <si>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</si>
  <si>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</si>
  <si>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</si>
  <si>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</si>
  <si>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</si>
  <si>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</si>
  <si>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</si>
  <si>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</si>
  <si>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</si>
  <si>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</si>
  <si>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</si>
  <si>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</si>
  <si>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</si>
  <si>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</si>
  <si>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</si>
  <si>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</si>
  <si>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</si>
  <si>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</si>
  <si>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</si>
  <si>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</si>
  <si>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</si>
  <si>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</si>
  <si>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</si>
  <si>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</si>
  <si>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</si>
  <si>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</si>
  <si>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</si>
  <si>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</si>
  <si>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</si>
  <si>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</si>
  <si>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</si>
  <si>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</si>
  <si>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</si>
  <si>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</si>
  <si>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</si>
  <si>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</si>
  <si>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</si>
  <si>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</si>
  <si>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</si>
  <si>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</si>
  <si>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</si>
  <si>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</si>
  <si>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</si>
  <si>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</si>
  <si>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</si>
  <si>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</si>
  <si>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</si>
  <si>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</si>
  <si>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</si>
  <si>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</si>
  <si>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</si>
  <si>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</si>
  <si>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</si>
  <si>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</si>
  <si>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</si>
  <si>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</si>
  <si>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</si>
  <si>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</si>
  <si>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</si>
  <si>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</si>
  <si>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</si>
  <si>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</si>
  <si>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</si>
  <si>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</si>
  <si>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</si>
  <si>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</si>
  <si>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</si>
  <si>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</si>
  <si>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</si>
  <si>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</si>
  <si>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</si>
  <si>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</si>
  <si>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</si>
  <si>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</si>
  <si>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</si>
  <si>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</si>
  <si>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</si>
  <si>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</si>
  <si>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</si>
  <si>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</si>
  <si>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</si>
  <si>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</si>
  <si>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</si>
  <si>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</si>
  <si>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</si>
  <si>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</si>
  <si>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</si>
  <si>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</si>
  <si>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</si>
  <si>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</si>
  <si>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</si>
  <si>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</si>
  <si>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</si>
  <si>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</si>
  <si>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</si>
  <si>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</si>
  <si>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</si>
  <si>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</si>
  <si>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</si>
  <si>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</si>
  <si>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</si>
  <si>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</si>
  <si>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</si>
  <si>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</si>
  <si>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</si>
  <si>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</si>
  <si>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</si>
  <si>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</si>
  <si>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</si>
  <si>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</si>
  <si>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</si>
  <si>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</si>
  <si>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</si>
  <si>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</si>
  <si>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</si>
  <si>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</si>
  <si>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</si>
  <si>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</si>
  <si>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</si>
  <si>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</si>
  <si>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</si>
  <si>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</si>
  <si>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</si>
  <si>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</si>
  <si>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</si>
  <si>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</si>
  <si>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</si>
  <si>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</si>
  <si>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</si>
  <si>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</si>
  <si>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</si>
  <si>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</si>
  <si>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</si>
  <si>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</si>
  <si>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</si>
  <si>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</si>
  <si>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</si>
  <si>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</si>
  <si>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</si>
  <si>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</si>
  <si>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</si>
  <si>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</si>
  <si>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</si>
  <si>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</si>
  <si>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</si>
  <si>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</si>
  <si>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</si>
  <si>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</si>
  <si>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</si>
  <si>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</si>
  <si>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</si>
  <si>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</si>
  <si>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</si>
  <si>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</si>
  <si>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</si>
  <si>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</si>
  <si>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</si>
  <si>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</si>
  <si>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</si>
  <si>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</si>
  <si>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</si>
  <si>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</si>
  <si>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</si>
  <si>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</si>
  <si>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</si>
  <si>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</si>
  <si>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</si>
  <si>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</si>
  <si>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</si>
  <si>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</si>
  <si>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</si>
  <si>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</si>
  <si>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</si>
  <si>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</si>
  <si>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</si>
  <si>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</si>
  <si>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</si>
  <si>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</si>
  <si>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</si>
  <si>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</si>
  <si>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</si>
  <si>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</si>
  <si>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</si>
  <si>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</si>
  <si>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</si>
  <si>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</si>
  <si>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</si>
  <si>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</si>
  <si>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</si>
  <si>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</si>
  <si>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</si>
  <si>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</si>
  <si>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</si>
  <si>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</si>
  <si>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</si>
  <si>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</si>
  <si>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</si>
  <si>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</si>
  <si>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</si>
  <si>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</si>
  <si>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</si>
  <si>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</si>
  <si>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</si>
  <si>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</si>
  <si>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</si>
  <si>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</si>
  <si>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</si>
  <si>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</si>
  <si>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</si>
  <si>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</si>
  <si>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</si>
  <si>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</si>
  <si>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</si>
  <si>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</si>
  <si>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</si>
  <si>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</si>
  <si>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</si>
  <si>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</si>
  <si>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</si>
  <si>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</si>
  <si>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</si>
  <si>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</si>
  <si>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</si>
  <si>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</si>
  <si>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</si>
  <si>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</si>
  <si>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</si>
  <si>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</si>
  <si>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</si>
  <si>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</si>
  <si>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</si>
  <si>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</si>
  <si>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</si>
  <si>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</si>
  <si>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</si>
  <si>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</si>
  <si>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</si>
  <si>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</si>
  <si>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</si>
  <si>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</si>
  <si>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</si>
  <si>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</si>
  <si>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</si>
  <si>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</si>
  <si>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</si>
  <si>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</si>
  <si>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</si>
  <si>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</si>
  <si>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</si>
  <si>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</si>
  <si>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</si>
  <si>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</si>
  <si>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</si>
  <si>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</si>
  <si>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</si>
  <si>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</si>
  <si>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</si>
  <si>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</si>
  <si>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</si>
  <si>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</si>
  <si>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</si>
  <si>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</si>
  <si>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</si>
  <si>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</si>
  <si>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</si>
  <si>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</si>
  <si>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</si>
  <si>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</si>
  <si>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</si>
  <si>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</si>
  <si>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</si>
  <si>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</si>
  <si>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</si>
  <si>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</si>
  <si>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</si>
  <si>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</si>
  <si>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</si>
  <si>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</si>
  <si>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</si>
  <si>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</si>
  <si>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</si>
  <si>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</si>
  <si>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</si>
  <si>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</si>
  <si>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</si>
  <si>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</si>
  <si>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</si>
  <si>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</si>
  <si>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</si>
  <si>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</si>
  <si>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</si>
  <si>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</si>
  <si>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</si>
  <si>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</si>
  <si>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</si>
  <si>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</si>
  <si>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</si>
  <si>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</si>
  <si>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</si>
  <si>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</si>
  <si>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</si>
  <si>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</si>
  <si>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</si>
  <si>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</si>
  <si>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</si>
  <si>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</si>
  <si>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</si>
  <si>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</si>
  <si>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</si>
  <si>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</si>
  <si>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</si>
  <si>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</si>
  <si>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</si>
  <si>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</si>
  <si>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</si>
  <si>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</si>
  <si>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</si>
  <si>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</si>
  <si>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</si>
  <si>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</si>
  <si>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</si>
  <si>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</si>
  <si>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</si>
  <si>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</si>
  <si>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</si>
  <si>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</si>
  <si>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</si>
  <si>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</si>
  <si>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</si>
  <si>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</si>
  <si>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</si>
  <si>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</si>
  <si>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</si>
  <si>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</si>
  <si>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</si>
  <si>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</si>
  <si>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</si>
  <si>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</si>
  <si>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</si>
  <si>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</si>
  <si>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</si>
  <si>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</si>
  <si>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</si>
  <si>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</si>
  <si>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</si>
  <si>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</si>
  <si>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</si>
  <si>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</si>
  <si>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</si>
  <si>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</si>
  <si>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</si>
  <si>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</si>
  <si>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</si>
  <si>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</si>
  <si>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</si>
  <si>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</si>
  <si>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</si>
  <si>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</si>
  <si>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</si>
  <si>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</si>
  <si>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</si>
  <si>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</si>
  <si>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</si>
  <si>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</si>
  <si>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</si>
  <si>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</si>
  <si>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</si>
  <si>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</si>
  <si>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</si>
  <si>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</si>
  <si>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</si>
  <si>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</si>
  <si>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</si>
  <si>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</si>
  <si>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</si>
  <si>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</si>
  <si>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</si>
  <si>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</si>
  <si>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</si>
  <si>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</si>
  <si>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</si>
  <si>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</si>
  <si>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</si>
  <si>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</si>
  <si>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</si>
  <si>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</si>
  <si>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</si>
  <si>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</si>
  <si>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</si>
  <si>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</si>
  <si>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</si>
  <si>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</si>
  <si>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</si>
  <si>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</si>
  <si>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</si>
  <si>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</si>
  <si>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</si>
  <si>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</si>
  <si>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</si>
  <si>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</si>
  <si>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</si>
  <si>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</si>
  <si>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</si>
  <si>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</si>
  <si>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</si>
  <si>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</si>
  <si>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</si>
  <si>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</si>
  <si>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</si>
  <si>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</si>
  <si>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</si>
  <si>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</si>
  <si>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</si>
  <si>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</si>
  <si>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</si>
  <si>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</si>
  <si>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</si>
  <si>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</si>
  <si>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</si>
  <si>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</si>
  <si>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</si>
  <si>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</si>
  <si>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</si>
  <si>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</si>
  <si>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</si>
  <si>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</si>
  <si>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</si>
  <si>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</si>
  <si>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</si>
  <si>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</si>
  <si>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</si>
  <si>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</si>
  <si>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</si>
  <si>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</si>
  <si>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</si>
  <si>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</si>
  <si>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</si>
  <si>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</si>
  <si>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</si>
  <si>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</si>
  <si>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</si>
  <si>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</si>
  <si>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</si>
  <si>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</si>
  <si>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</si>
  <si>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</si>
  <si>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</si>
  <si>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</si>
  <si>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</si>
  <si>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</si>
  <si>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</si>
  <si>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</si>
  <si>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</si>
  <si>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</si>
  <si>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</si>
  <si>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</si>
  <si>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</si>
  <si>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</si>
  <si>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</si>
  <si>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</si>
  <si>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</si>
  <si>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</si>
  <si>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</si>
  <si>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</si>
  <si>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</si>
  <si>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</si>
  <si>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</si>
  <si>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</si>
  <si>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</si>
  <si>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</si>
  <si>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</si>
  <si>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</si>
  <si>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</si>
  <si>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</si>
  <si>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</si>
  <si>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</si>
  <si>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</si>
  <si>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</si>
  <si>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</si>
  <si>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</si>
  <si>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</si>
  <si>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</si>
  <si>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</si>
  <si>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</si>
  <si>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</si>
  <si>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</si>
  <si>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</si>
  <si>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</si>
  <si>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</si>
  <si>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</si>
  <si>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</si>
  <si>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</si>
  <si>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</si>
  <si>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</si>
  <si>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</si>
  <si>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</si>
  <si>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</si>
  <si>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</si>
  <si>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</si>
  <si>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</si>
  <si>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</si>
  <si>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</si>
  <si>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</si>
  <si>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</si>
  <si>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</si>
  <si>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</si>
  <si>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</si>
  <si>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</si>
  <si>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</si>
  <si>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</si>
  <si>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</si>
  <si>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</si>
  <si>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</si>
  <si>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</si>
  <si>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</si>
  <si>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</si>
  <si>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</si>
  <si>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</si>
  <si>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</si>
  <si>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</si>
  <si>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</si>
  <si>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</si>
  <si>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</si>
  <si>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</si>
  <si>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</si>
  <si>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</si>
  <si>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</si>
  <si>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</si>
  <si>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</si>
  <si>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</si>
  <si>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</si>
  <si>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</si>
  <si>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</si>
  <si>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</si>
  <si>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</si>
  <si>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</si>
  <si>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</si>
  <si>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</si>
  <si>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</si>
  <si>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</si>
  <si>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</si>
  <si>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</si>
  <si>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</si>
  <si>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</si>
  <si>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</si>
  <si>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</si>
  <si>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</si>
  <si>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</si>
  <si>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</si>
  <si>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</si>
  <si>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</si>
  <si>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</si>
  <si>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</si>
  <si>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</si>
  <si>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</si>
  <si>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</si>
  <si>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</si>
  <si>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</si>
  <si>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</si>
  <si>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</si>
  <si>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</si>
  <si>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</si>
  <si>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</si>
  <si>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</si>
  <si>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</si>
  <si>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</si>
  <si>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</si>
  <si>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</si>
  <si>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</si>
  <si>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</si>
  <si>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</si>
  <si>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</si>
  <si>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</si>
  <si>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</si>
  <si>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</si>
  <si>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</si>
  <si>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</si>
  <si>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</si>
  <si>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</si>
  <si>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</si>
  <si>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</si>
  <si>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</si>
  <si>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</si>
  <si>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</si>
  <si>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</si>
  <si>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</si>
  <si>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</si>
  <si>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</si>
  <si>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</si>
  <si>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</si>
  <si>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</si>
  <si>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</si>
  <si>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</si>
  <si>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</si>
  <si>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</si>
  <si>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</si>
  <si>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</si>
  <si>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</si>
  <si>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</si>
  <si>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</si>
  <si>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</si>
  <si>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</si>
  <si>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</si>
  <si>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</si>
  <si>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</si>
  <si>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</si>
  <si>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</si>
  <si>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</si>
  <si>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</si>
  <si>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</si>
  <si>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</si>
  <si>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</si>
  <si>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</si>
  <si>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</si>
  <si>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</si>
  <si>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</si>
  <si>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</si>
  <si>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</si>
  <si>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</si>
  <si>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</si>
  <si>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</si>
  <si>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</si>
  <si>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</si>
  <si>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</si>
  <si>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</si>
  <si>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</si>
  <si>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</si>
  <si>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</si>
  <si>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</si>
  <si>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</si>
  <si>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</si>
  <si>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</si>
  <si>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</si>
  <si>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</si>
  <si>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</si>
  <si>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</si>
  <si>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</si>
  <si>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</si>
  <si>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</si>
  <si>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</si>
  <si>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</si>
  <si>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</si>
  <si>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</si>
  <si>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</si>
  <si>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</si>
  <si>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</si>
  <si>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</si>
  <si>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</si>
  <si>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</si>
  <si>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</si>
  <si>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</si>
  <si>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</si>
  <si>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</si>
  <si>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</si>
  <si>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</si>
  <si>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</si>
  <si>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</si>
  <si>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</si>
  <si>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</si>
  <si>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</si>
  <si>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</si>
  <si>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</si>
  <si>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</si>
  <si>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</si>
  <si>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</si>
  <si>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</si>
  <si>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</si>
  <si>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</si>
  <si>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</si>
  <si>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</si>
  <si>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</si>
  <si>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</si>
  <si>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</si>
  <si>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</si>
  <si>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</si>
  <si>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</si>
  <si>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</si>
  <si>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</si>
  <si>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</si>
  <si>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</si>
  <si>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</si>
  <si>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</si>
  <si>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</si>
  <si>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</si>
  <si>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</si>
  <si>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</si>
  <si>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</si>
  <si>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</si>
  <si>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</si>
  <si>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</si>
  <si>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</si>
  <si>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</si>
  <si>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</si>
  <si>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</si>
  <si>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</si>
  <si>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</si>
  <si>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</si>
  <si>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</si>
  <si>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</si>
  <si>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</si>
  <si>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</si>
  <si>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</si>
  <si>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</si>
  <si>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</si>
  <si>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</si>
  <si>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</si>
  <si>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</si>
  <si>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</si>
  <si>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</si>
  <si>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</si>
  <si>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</si>
  <si>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</si>
  <si>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</si>
  <si>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</si>
  <si>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</si>
  <si>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</si>
  <si>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</si>
  <si>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</si>
  <si>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</si>
  <si>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</si>
  <si>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</si>
  <si>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</si>
  <si>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</si>
  <si>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</si>
  <si>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</si>
  <si>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</si>
  <si>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</si>
  <si>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</si>
  <si>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</si>
  <si>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</si>
  <si>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</si>
  <si>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</si>
  <si>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</si>
  <si>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</si>
  <si>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</si>
  <si>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</si>
  <si>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</si>
  <si>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</si>
  <si>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</si>
  <si>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</si>
  <si>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</si>
  <si>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</si>
  <si>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</si>
  <si>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</si>
  <si>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</si>
  <si>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</si>
  <si>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</si>
  <si>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</si>
  <si>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</si>
  <si>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</si>
  <si>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</si>
  <si>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</si>
  <si>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</si>
  <si>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</si>
  <si>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</si>
  <si>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</si>
  <si>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</si>
  <si>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</si>
  <si>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</si>
  <si>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</si>
  <si>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</si>
  <si>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</si>
  <si>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</si>
  <si>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</si>
  <si>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</si>
  <si>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</si>
  <si>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</si>
  <si>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</si>
  <si>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</si>
  <si>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</si>
  <si>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</si>
  <si>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</si>
  <si>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</si>
  <si>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</si>
  <si>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</si>
  <si>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</si>
  <si>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</si>
  <si>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</si>
  <si>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</si>
  <si>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</si>
  <si>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</si>
  <si>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</si>
  <si>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</si>
  <si>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</si>
  <si>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</si>
  <si>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</si>
  <si>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</si>
  <si>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</si>
  <si>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</si>
  <si>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</si>
  <si>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</si>
  <si>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</si>
  <si>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</si>
  <si>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</si>
  <si>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</si>
  <si>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</si>
  <si>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</si>
  <si>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</si>
  <si>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</si>
  <si>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</si>
  <si>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</si>
  <si>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</si>
  <si>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</si>
  <si>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</si>
  <si>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</si>
  <si>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</si>
  <si>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</si>
  <si>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</si>
  <si>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</si>
  <si>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</si>
  <si>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</si>
  <si>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</si>
  <si>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</si>
  <si>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</si>
  <si>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</si>
  <si>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</si>
  <si>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</si>
  <si>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</si>
  <si>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</si>
  <si>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</si>
  <si>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</si>
  <si>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</si>
  <si>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</si>
  <si>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</si>
  <si>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</si>
  <si>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</si>
  <si>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</si>
  <si>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</si>
  <si>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</si>
  <si>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</si>
  <si>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</si>
  <si>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</si>
  <si>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</si>
  <si>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</si>
  <si>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</si>
  <si>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</si>
  <si>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</si>
  <si>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</si>
  <si>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</si>
  <si>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</si>
  <si>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</si>
  <si>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</si>
  <si>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</si>
  <si>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</si>
  <si>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</si>
  <si>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</si>
  <si>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</si>
  <si>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</si>
  <si>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</si>
  <si>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</si>
  <si>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</si>
  <si>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</si>
  <si>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</si>
  <si>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</si>
  <si>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</si>
  <si>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</si>
  <si>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</si>
  <si>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</si>
  <si>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</si>
  <si>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</si>
  <si>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</si>
  <si>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</si>
  <si>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</si>
  <si>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</si>
  <si>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</si>
  <si>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</si>
  <si>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</si>
  <si>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</si>
  <si>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</si>
  <si>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</si>
  <si>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</si>
  <si>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</si>
  <si>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</si>
  <si>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</si>
  <si>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</si>
  <si>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</si>
  <si>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</si>
  <si>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</si>
  <si>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</si>
  <si>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</si>
  <si>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</si>
  <si>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</si>
  <si>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</si>
  <si>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</si>
  <si>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</si>
  <si>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</si>
  <si>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</si>
  <si>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</si>
  <si>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</si>
  <si>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</si>
  <si>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</si>
  <si>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</si>
  <si>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</si>
  <si>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</si>
  <si>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</si>
  <si>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</si>
  <si>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</si>
  <si>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</si>
  <si>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</si>
  <si>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</si>
  <si>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</si>
  <si>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</si>
  <si>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</si>
  <si>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</si>
  <si>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</si>
  <si>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</si>
  <si>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</si>
  <si>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</si>
  <si>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</si>
  <si>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</si>
  <si>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</si>
  <si>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</si>
  <si>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</si>
  <si>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</si>
  <si>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</si>
  <si>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</si>
  <si>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</si>
  <si>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</si>
  <si>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</si>
  <si>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</si>
  <si>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</si>
  <si>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</si>
  <si>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</si>
  <si>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</si>
  <si>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</si>
  <si>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</si>
  <si>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</si>
  <si>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</si>
  <si>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</si>
  <si>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</si>
  <si>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</si>
  <si>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</si>
  <si>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</si>
  <si>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</si>
  <si>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</si>
  <si>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</si>
  <si>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</si>
  <si>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</si>
  <si>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</si>
  <si>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</si>
  <si>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</si>
  <si>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</si>
  <si>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</si>
  <si>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</si>
  <si>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</si>
  <si>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</si>
  <si>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</si>
  <si>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</si>
  <si>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</si>
  <si>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</si>
  <si>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</si>
  <si>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</si>
  <si>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</si>
  <si>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</si>
  <si>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</si>
  <si>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</si>
  <si>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</si>
  <si>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</si>
  <si>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</si>
  <si>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</si>
  <si>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</si>
  <si>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</si>
  <si>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</si>
  <si>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</si>
  <si>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</si>
  <si>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</si>
  <si>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</si>
  <si>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</si>
  <si>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</si>
  <si>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</si>
  <si>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</si>
  <si>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</si>
  <si>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</si>
  <si>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</si>
  <si>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</si>
  <si>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</si>
  <si>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</si>
  <si>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</si>
  <si>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</si>
  <si>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</si>
  <si>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</si>
  <si>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</si>
  <si>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</si>
  <si>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</si>
  <si>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</si>
  <si>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</si>
  <si>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</si>
  <si>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</si>
  <si>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</si>
  <si>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</si>
  <si>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</si>
  <si>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</si>
  <si>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</si>
  <si>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</si>
  <si>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</si>
  <si>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</si>
  <si>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</si>
  <si>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</si>
  <si>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</si>
  <si>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</si>
  <si>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</si>
  <si>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</si>
  <si>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</si>
  <si>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</si>
  <si>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</si>
  <si>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</si>
  <si>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</si>
  <si>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</si>
  <si>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</si>
  <si>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</si>
  <si>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</si>
  <si>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</si>
  <si>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</si>
  <si>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</si>
  <si>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</si>
  <si>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</si>
  <si>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</si>
  <si>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</si>
  <si>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</si>
  <si>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</si>
  <si>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</si>
  <si>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</si>
  <si>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</si>
  <si>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</si>
  <si>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</si>
  <si>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</si>
  <si>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</si>
  <si>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</si>
  <si>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</si>
  <si>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</si>
  <si>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</si>
  <si>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</si>
  <si>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</si>
  <si>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</si>
  <si>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</si>
  <si>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</si>
  <si>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</si>
  <si>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</si>
  <si>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</si>
  <si>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</si>
  <si>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</si>
  <si>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</si>
  <si>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</si>
  <si>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</si>
  <si>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</si>
  <si>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</si>
  <si>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</si>
  <si>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</si>
  <si>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</si>
  <si>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</si>
  <si>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</si>
  <si>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</si>
  <si>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</si>
  <si>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</si>
  <si>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</si>
  <si>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</si>
  <si>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</si>
  <si>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</si>
  <si>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</si>
  <si>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</si>
  <si>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</si>
  <si>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</si>
  <si>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</si>
  <si>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</si>
  <si>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</si>
  <si>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</si>
  <si>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</si>
  <si>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</si>
  <si>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</si>
  <si>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</si>
  <si>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</si>
  <si>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</si>
  <si>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</si>
  <si>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</si>
  <si>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</si>
  <si>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</si>
  <si>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</si>
  <si>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</si>
  <si>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</si>
  <si>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</si>
  <si>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</si>
  <si>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</si>
  <si>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</si>
  <si>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</si>
  <si>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</si>
  <si>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</si>
  <si>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</si>
  <si>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</si>
  <si>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</si>
  <si>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</si>
  <si>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</si>
  <si>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</si>
  <si>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</si>
  <si>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</si>
  <si>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</si>
  <si>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</si>
  <si>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</si>
  <si>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</si>
  <si>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</si>
  <si>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</si>
  <si>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</si>
  <si>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</si>
  <si>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</si>
  <si>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</si>
  <si>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</si>
  <si>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</si>
  <si>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</si>
  <si>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</si>
  <si>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</si>
  <si>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</si>
  <si>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</si>
  <si>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</si>
  <si>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</si>
  <si>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</si>
  <si>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</si>
  <si>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</si>
  <si>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</si>
  <si>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</si>
  <si>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</si>
  <si>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</si>
  <si>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</si>
  <si>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</si>
  <si>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</si>
  <si>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</si>
  <si>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</si>
  <si>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</si>
  <si>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</si>
  <si>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</si>
  <si>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</si>
  <si>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</si>
  <si>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</si>
  <si>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</si>
  <si>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</si>
  <si>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</si>
  <si>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</si>
  <si>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</si>
  <si>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</si>
  <si>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</si>
  <si>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</si>
  <si>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</si>
  <si>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</si>
  <si>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</si>
  <si>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</si>
  <si>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</si>
  <si>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</si>
  <si>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</si>
  <si>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</si>
  <si>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</si>
  <si>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</si>
  <si>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</si>
  <si>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</si>
  <si>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</si>
  <si>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</si>
  <si>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</si>
  <si>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</si>
  <si>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</si>
  <si>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</si>
  <si>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</si>
  <si>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</si>
  <si>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</si>
  <si>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</si>
  <si>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</si>
  <si>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</si>
  <si>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</si>
  <si>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</si>
  <si>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</si>
  <si>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</si>
  <si>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</si>
  <si>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</si>
  <si>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</si>
  <si>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</si>
  <si>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</si>
  <si>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</si>
  <si>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</si>
  <si>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</si>
  <si>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</si>
  <si>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</si>
  <si>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</si>
  <si>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</si>
  <si>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</si>
  <si>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</si>
  <si>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</si>
  <si>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</si>
  <si>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</si>
  <si>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</si>
  <si>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</si>
  <si>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</si>
  <si>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</si>
  <si>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</si>
  <si>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</si>
  <si>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</si>
  <si>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</si>
  <si>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</si>
  <si>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</si>
  <si>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</si>
  <si>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</si>
  <si>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</si>
  <si>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</si>
  <si>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</si>
  <si>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</si>
  <si>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</si>
  <si>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</si>
  <si>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</si>
  <si>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</si>
  <si>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</si>
  <si>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</si>
  <si>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</si>
  <si>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</si>
  <si>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</si>
  <si>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</si>
  <si>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</si>
  <si>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</si>
  <si>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</si>
  <si>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</si>
  <si>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</si>
  <si>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</si>
  <si>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</si>
  <si>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</si>
  <si>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</si>
  <si>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</si>
  <si>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</si>
  <si>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</si>
  <si>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</si>
  <si>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</si>
  <si>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</si>
  <si>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</si>
  <si>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</si>
  <si>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</si>
  <si>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</si>
  <si>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</si>
  <si>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</si>
  <si>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</si>
  <si>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</si>
  <si>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</si>
  <si>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</si>
  <si>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</si>
  <si>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</si>
  <si>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</si>
  <si>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</si>
  <si>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</si>
  <si>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</si>
  <si>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</si>
  <si>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</si>
  <si>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</si>
  <si>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</si>
  <si>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</si>
  <si>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</si>
  <si>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</si>
  <si>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</si>
  <si>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</si>
  <si>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</si>
  <si>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</si>
  <si>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</si>
  <si>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</si>
  <si>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</si>
  <si>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</si>
  <si>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</si>
  <si>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</si>
  <si>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</si>
  <si>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</si>
  <si>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</si>
  <si>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</si>
  <si>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</si>
  <si>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</si>
  <si>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</si>
  <si>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</si>
  <si>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</si>
  <si>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</si>
  <si>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</si>
  <si>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</si>
  <si>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</si>
  <si>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</si>
  <si>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</si>
  <si>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</si>
  <si>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</si>
  <si>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</si>
  <si>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</si>
  <si>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</si>
  <si>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</si>
  <si>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</si>
  <si>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</si>
  <si>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</si>
  <si>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</si>
  <si>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</si>
  <si>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</si>
  <si>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</si>
  <si>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</si>
  <si>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</si>
  <si>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</si>
  <si>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</si>
  <si>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</si>
  <si>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</si>
  <si>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</si>
  <si>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</si>
  <si>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</si>
  <si>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</si>
  <si>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</si>
  <si>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</si>
  <si>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</si>
  <si>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</si>
  <si>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</si>
  <si>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</si>
  <si>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</si>
  <si>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</si>
  <si>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</si>
  <si>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</si>
  <si>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</si>
  <si>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</si>
  <si>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</si>
  <si>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</si>
  <si>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</si>
  <si>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</si>
  <si>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</si>
  <si>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</si>
  <si>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</si>
  <si>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</si>
  <si>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</si>
  <si>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</si>
  <si>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</si>
  <si>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</si>
  <si>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</si>
  <si>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</si>
  <si>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</si>
  <si>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</si>
  <si>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</si>
  <si>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</si>
  <si>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</si>
  <si>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</si>
  <si>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</si>
  <si>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</si>
  <si>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</si>
  <si>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</si>
  <si>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</si>
  <si>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</si>
  <si>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</si>
  <si>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</si>
  <si>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</si>
  <si>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</si>
  <si>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</si>
  <si>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</si>
  <si>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</si>
  <si>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</si>
  <si>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</si>
  <si>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</si>
  <si>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</si>
  <si>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</si>
  <si>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</si>
  <si>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</si>
  <si>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</si>
  <si>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</si>
  <si>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</si>
  <si>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</si>
  <si>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</si>
  <si>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</si>
  <si>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</si>
  <si>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</si>
  <si>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</si>
  <si>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</si>
  <si>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</si>
  <si>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</si>
  <si>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</si>
  <si>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</si>
  <si>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</si>
  <si>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</si>
  <si>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</si>
  <si>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</si>
  <si>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</si>
  <si>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</si>
  <si>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</si>
  <si>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</si>
  <si>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</si>
  <si>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</si>
  <si>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</si>
  <si>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</si>
  <si>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</si>
  <si>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</si>
  <si>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</si>
  <si>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</si>
  <si>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</si>
  <si>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</si>
  <si>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</si>
  <si>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</si>
  <si>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</si>
  <si>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</si>
  <si>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</si>
  <si>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</si>
  <si>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</si>
  <si>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</si>
  <si>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</si>
  <si>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</si>
  <si>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</si>
  <si>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</si>
  <si>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</si>
  <si>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</si>
  <si>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</si>
  <si>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</si>
  <si>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</si>
  <si>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</si>
  <si>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</si>
  <si>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</si>
  <si>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</si>
  <si>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</si>
  <si>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</si>
  <si>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</si>
  <si>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</si>
  <si>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</si>
  <si>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</si>
  <si>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</si>
  <si>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</si>
  <si>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</si>
  <si>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</si>
  <si>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</si>
  <si>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</si>
  <si>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</si>
  <si>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</si>
  <si>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</si>
  <si>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</si>
  <si>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</si>
  <si>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</si>
  <si>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</si>
  <si>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</si>
  <si>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</si>
  <si>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</si>
  <si>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</si>
  <si>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</si>
  <si>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</si>
  <si>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</si>
  <si>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</si>
  <si>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</si>
  <si>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</si>
  <si>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</si>
  <si>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</si>
  <si>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</si>
  <si>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</si>
  <si>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</si>
  <si>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</si>
  <si>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</si>
  <si>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</si>
  <si>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</si>
  <si>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</si>
  <si>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</si>
  <si>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</si>
  <si>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</si>
  <si>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</si>
  <si>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</si>
  <si>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</si>
  <si>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</si>
  <si>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</si>
  <si>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</si>
  <si>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</si>
  <si>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</si>
  <si>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</si>
  <si>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</si>
  <si>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</si>
  <si>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</si>
  <si>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</si>
  <si>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</si>
  <si>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</si>
  <si>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</si>
  <si>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</si>
  <si>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</si>
  <si>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</si>
  <si>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</si>
  <si>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</si>
  <si>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</si>
  <si>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</si>
  <si>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</si>
  <si>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</si>
  <si>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</si>
  <si>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</si>
  <si>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</si>
  <si>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</si>
  <si>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</si>
  <si>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</si>
  <si>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</si>
  <si>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</si>
  <si>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</si>
  <si>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</si>
  <si>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</si>
  <si>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</si>
  <si>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</si>
  <si>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</si>
  <si>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</si>
  <si>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</si>
  <si>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</si>
  <si>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</si>
  <si>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</si>
  <si>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</si>
  <si>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</si>
  <si>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</si>
  <si>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</si>
  <si>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</si>
  <si>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</si>
  <si>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</si>
  <si>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</si>
  <si>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</si>
  <si>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</si>
  <si>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</si>
  <si>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</si>
  <si>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</si>
  <si>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</si>
  <si>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</si>
  <si>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</si>
  <si>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</si>
  <si>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</si>
  <si>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</si>
  <si>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</si>
  <si>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</si>
  <si>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</si>
  <si>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</si>
  <si>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</si>
  <si>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</si>
  <si>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</si>
  <si>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</si>
  <si>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</si>
  <si>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</si>
  <si>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</si>
  <si>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</si>
  <si>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</si>
  <si>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</si>
  <si>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</si>
  <si>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</si>
  <si>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</si>
  <si>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</si>
  <si>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</si>
  <si>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</si>
  <si>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</si>
  <si>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</si>
  <si>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</si>
  <si>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</si>
  <si>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</si>
  <si>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</si>
  <si>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</si>
  <si>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</si>
  <si>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</si>
  <si>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</si>
  <si>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</si>
  <si>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</si>
  <si>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</si>
  <si>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</si>
  <si>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</si>
  <si>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</si>
  <si>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</si>
  <si>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</si>
  <si>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</si>
  <si>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</si>
  <si>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</si>
  <si>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</si>
  <si>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</si>
  <si>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</si>
  <si>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</si>
  <si>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</si>
  <si>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</si>
  <si>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</si>
  <si>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</si>
  <si>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</si>
  <si>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</si>
  <si>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</si>
  <si>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</si>
  <si>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</si>
  <si>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</si>
  <si>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</si>
  <si>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</si>
  <si>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</si>
  <si>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</si>
  <si>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</si>
  <si>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</si>
  <si>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</si>
  <si>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</si>
  <si>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</si>
  <si>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</si>
  <si>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</si>
  <si>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</si>
  <si>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</si>
  <si>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</si>
  <si>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</si>
  <si>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</si>
  <si>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</si>
  <si>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</si>
  <si>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</si>
  <si>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</si>
  <si>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</si>
  <si>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</si>
  <si>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</si>
  <si>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</si>
  <si>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</si>
  <si>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</si>
  <si>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</si>
  <si>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</si>
  <si>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</si>
  <si>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</si>
  <si>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</si>
  <si>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</si>
  <si>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</si>
  <si>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</si>
  <si>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</si>
  <si>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</si>
  <si>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</si>
  <si>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</si>
  <si>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</si>
  <si>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</si>
  <si>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</si>
  <si>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</si>
  <si>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</si>
  <si>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</si>
  <si>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</si>
  <si>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</si>
  <si>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</si>
  <si>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</si>
  <si>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</si>
  <si>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</si>
  <si>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</si>
  <si>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</si>
  <si>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</si>
  <si>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</si>
  <si>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</si>
  <si>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</si>
  <si>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</si>
  <si>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</si>
  <si>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</si>
  <si>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</si>
  <si>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</si>
  <si>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</si>
  <si>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</si>
  <si>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</si>
  <si>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</si>
  <si>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</si>
  <si>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</si>
  <si>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</si>
  <si>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</si>
  <si>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</si>
  <si>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</si>
  <si>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</si>
  <si>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</si>
  <si>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</si>
  <si>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</si>
  <si>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</si>
  <si>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</si>
  <si>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</si>
  <si>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</si>
  <si>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</si>
  <si>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</si>
  <si>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</si>
  <si>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</si>
  <si>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</si>
  <si>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</si>
  <si>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</si>
  <si>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</si>
  <si>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</si>
  <si>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</si>
  <si>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</si>
  <si>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</si>
  <si>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</si>
  <si>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</si>
  <si>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</si>
  <si>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</si>
  <si>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</si>
  <si>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</si>
  <si>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</si>
  <si>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</si>
  <si>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</si>
  <si>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</si>
  <si>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</si>
  <si>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</si>
  <si>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</si>
  <si>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</si>
  <si>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</si>
  <si>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</si>
  <si>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</si>
  <si>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</si>
  <si>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</si>
  <si>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</si>
  <si>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</si>
  <si>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</si>
  <si>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</si>
  <si>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</si>
  <si>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</si>
  <si>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</si>
  <si>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</si>
  <si>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</si>
  <si>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</si>
  <si>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</si>
  <si>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</si>
  <si>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</si>
  <si>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</si>
  <si>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</si>
  <si>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</si>
  <si>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</si>
  <si>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</si>
  <si>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</si>
  <si>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</si>
  <si>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</si>
  <si>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</si>
  <si>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</si>
  <si>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</si>
  <si>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</si>
  <si>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</si>
  <si>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</si>
  <si>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</si>
  <si>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</si>
  <si>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</si>
  <si>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</si>
  <si>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</si>
  <si>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</si>
  <si>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</si>
  <si>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</si>
  <si>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</si>
  <si>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</si>
  <si>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</si>
  <si>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</si>
  <si>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</si>
  <si>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</si>
  <si>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</si>
  <si>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</si>
  <si>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</si>
  <si>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</si>
  <si>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</si>
  <si>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</si>
  <si>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</si>
  <si>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</si>
  <si>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</si>
  <si>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</si>
  <si>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</si>
  <si>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</si>
  <si>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</si>
  <si>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</si>
  <si>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</si>
  <si>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</si>
  <si>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</si>
  <si>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</si>
  <si>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</si>
  <si>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</si>
  <si>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</si>
  <si>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</si>
  <si>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</si>
  <si>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</si>
  <si>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</si>
  <si>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</si>
  <si>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</si>
  <si>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</si>
  <si>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</si>
  <si>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</si>
  <si>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</si>
  <si>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</si>
  <si>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</si>
  <si>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</si>
  <si>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</si>
  <si>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</si>
  <si>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</si>
  <si>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</si>
  <si>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</si>
  <si>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</si>
  <si>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</si>
  <si>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</si>
  <si>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</si>
  <si>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</si>
  <si>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</si>
  <si>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</si>
  <si>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</si>
  <si>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</si>
  <si>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</si>
  <si>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</si>
  <si>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</si>
  <si>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</si>
  <si>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</si>
  <si>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</si>
  <si>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</si>
  <si>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</si>
  <si>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</si>
  <si>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</si>
  <si>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</si>
  <si>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</si>
  <si>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</si>
  <si>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</si>
  <si>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</si>
  <si>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</si>
  <si>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</si>
  <si>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</si>
  <si>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</si>
  <si>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</si>
  <si>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</si>
  <si>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</si>
  <si>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</si>
  <si>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</si>
  <si>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</si>
  <si>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</si>
  <si>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</si>
  <si>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</si>
  <si>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</si>
  <si>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</si>
  <si>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</si>
  <si>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</si>
  <si>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</si>
  <si>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</si>
  <si>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</si>
  <si>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</si>
  <si>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</si>
  <si>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</si>
  <si>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</si>
  <si>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</si>
  <si>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</si>
  <si>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</si>
  <si>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</si>
  <si>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</si>
  <si>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</si>
  <si>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</si>
  <si>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</si>
  <si>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</si>
  <si>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</si>
  <si>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</si>
  <si>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</si>
  <si>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</si>
  <si>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</si>
  <si>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</si>
  <si>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</si>
  <si>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</si>
  <si>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</si>
  <si>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</si>
  <si>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</si>
  <si>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</si>
  <si>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</si>
  <si>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</si>
  <si>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</si>
  <si>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</si>
  <si>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</si>
  <si>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</si>
  <si>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</si>
  <si>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</si>
  <si>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</si>
  <si>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</si>
  <si>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</si>
  <si>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</si>
  <si>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</si>
  <si>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</si>
  <si>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</si>
  <si>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</si>
  <si>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</si>
  <si>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</si>
  <si>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</si>
  <si>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</si>
  <si>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</si>
  <si>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</si>
  <si>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</si>
  <si>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</si>
  <si>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</si>
  <si>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</si>
  <si>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</si>
  <si>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</si>
  <si>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</si>
  <si>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</si>
  <si>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</si>
  <si>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</si>
  <si>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</si>
  <si>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</si>
  <si>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</si>
  <si>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</si>
  <si>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</si>
  <si>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</si>
  <si>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</si>
  <si>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</si>
  <si>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</si>
  <si>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</si>
  <si>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</si>
  <si>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</si>
  <si>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</si>
  <si>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</si>
  <si>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</si>
  <si>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</si>
  <si>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</si>
  <si>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</si>
  <si>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</si>
  <si>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</si>
  <si>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</si>
  <si>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</si>
  <si>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</si>
  <si>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</si>
  <si>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</si>
  <si>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</si>
  <si>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</si>
  <si>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</si>
  <si>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</si>
  <si>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</si>
  <si>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</si>
  <si>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</si>
  <si>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</si>
  <si>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</si>
  <si>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</si>
  <si>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</si>
  <si>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</si>
  <si>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</si>
  <si>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</si>
  <si>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</si>
  <si>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</si>
  <si>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</si>
  <si>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</si>
  <si>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</si>
  <si>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</si>
  <si>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</si>
  <si>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</si>
  <si>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</si>
  <si>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</si>
  <si>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</si>
  <si>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</si>
  <si>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</si>
  <si>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</si>
  <si>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</si>
  <si>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</si>
  <si>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</si>
  <si>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</si>
  <si>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</si>
  <si>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</si>
  <si>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</si>
  <si>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</si>
  <si>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</si>
  <si>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</si>
  <si>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</si>
  <si>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</si>
  <si>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</si>
  <si>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</si>
  <si>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</si>
  <si>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</si>
  <si>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</si>
  <si>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</si>
  <si>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</si>
  <si>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</si>
  <si>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</si>
  <si>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</si>
  <si>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</si>
  <si>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</si>
  <si>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</si>
  <si>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</si>
  <si>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</si>
  <si>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</si>
  <si>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</si>
  <si>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</si>
  <si>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</si>
  <si>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</si>
  <si>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</si>
  <si>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</si>
  <si>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</si>
  <si>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</si>
  <si>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</si>
  <si>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</si>
  <si>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</si>
  <si>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</si>
  <si>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</si>
  <si>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</si>
  <si>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</si>
  <si>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</si>
  <si>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</si>
  <si>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</si>
  <si>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</si>
  <si>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</si>
  <si>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</si>
  <si>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</si>
  <si>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</si>
  <si>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</si>
  <si>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</si>
  <si>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</si>
  <si>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</si>
  <si>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</si>
  <si>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</si>
  <si>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</si>
  <si>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</si>
  <si>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</si>
  <si>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</si>
  <si>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</si>
  <si>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</si>
  <si>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</si>
  <si>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</si>
  <si>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</si>
  <si>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</si>
  <si>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</si>
  <si>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</si>
  <si>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</si>
  <si>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</si>
  <si>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</si>
  <si>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</si>
  <si>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</si>
  <si>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</si>
  <si>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</si>
  <si>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</si>
  <si>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</si>
  <si>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</si>
  <si>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</si>
  <si>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</si>
  <si>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</si>
  <si>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</si>
  <si>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</si>
  <si>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</si>
  <si>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</si>
  <si>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</si>
  <si>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</si>
  <si>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</si>
  <si>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</si>
  <si>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</si>
  <si>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</si>
  <si>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</si>
  <si>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</si>
  <si>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</si>
  <si>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</si>
  <si>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</si>
  <si>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</si>
  <si>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</si>
  <si>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</si>
  <si>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</si>
  <si>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</si>
  <si>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</si>
  <si>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</si>
  <si>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</si>
  <si>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</si>
  <si>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</si>
  <si>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</si>
  <si>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</si>
  <si>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</si>
  <si>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</si>
  <si>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</si>
  <si>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</si>
  <si>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</si>
  <si>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</si>
  <si>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</si>
  <si>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</si>
  <si>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</si>
  <si>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</si>
  <si>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</si>
  <si>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</si>
  <si>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</si>
  <si>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</si>
  <si>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</si>
  <si>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</si>
  <si>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</si>
  <si>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</si>
  <si>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</si>
  <si>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</si>
  <si>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</si>
  <si>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</si>
  <si>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</si>
  <si>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</si>
  <si>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</si>
  <si>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</si>
  <si>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</si>
  <si>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</si>
  <si>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</si>
  <si>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</si>
  <si>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</si>
  <si>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</si>
  <si>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</si>
  <si>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</si>
  <si>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</si>
  <si>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</si>
  <si>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</si>
  <si>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</si>
  <si>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</si>
  <si>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</si>
  <si>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</si>
  <si>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</si>
  <si>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</si>
  <si>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</si>
  <si>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</si>
  <si>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</si>
  <si>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</si>
  <si>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</si>
  <si>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</si>
  <si>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</si>
  <si>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</si>
  <si>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</si>
  <si>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</si>
  <si>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</si>
  <si>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</si>
  <si>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</si>
  <si>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</si>
  <si>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</si>
  <si>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</si>
  <si>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</si>
  <si>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</si>
  <si>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</si>
  <si>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</si>
  <si>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</si>
  <si>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</si>
  <si>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</si>
  <si>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</si>
  <si>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</si>
  <si>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</si>
  <si>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</si>
  <si>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</si>
  <si>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</si>
  <si>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</si>
  <si>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</si>
  <si>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</si>
  <si>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</si>
  <si>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</si>
  <si>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</si>
  <si>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</si>
  <si>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</si>
  <si>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</si>
  <si>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</si>
  <si>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</si>
  <si>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</si>
  <si>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</si>
  <si>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</si>
  <si>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</si>
  <si>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</si>
  <si>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</si>
  <si>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</si>
  <si>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</si>
  <si>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</si>
  <si>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</si>
  <si>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</si>
  <si>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</si>
  <si>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</si>
  <si>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</si>
  <si>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</si>
  <si>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</si>
  <si>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</si>
  <si>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</si>
  <si>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</si>
  <si>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</si>
  <si>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</si>
  <si>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</si>
  <si>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</si>
  <si>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</si>
  <si>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</si>
  <si>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</si>
  <si>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</si>
  <si>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</si>
  <si>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</si>
  <si>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</si>
  <si>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</si>
  <si>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</si>
  <si>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</si>
  <si>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</si>
  <si>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</si>
  <si>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</si>
  <si>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</si>
  <si>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</si>
  <si>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</si>
  <si>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</si>
  <si>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</si>
  <si>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</si>
  <si>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</si>
  <si>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</si>
  <si>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</si>
  <si>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</si>
  <si>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</si>
  <si>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</si>
  <si>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</si>
  <si>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</si>
  <si>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</si>
  <si>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</si>
  <si>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</si>
  <si>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</si>
  <si>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</si>
  <si>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</si>
  <si>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</si>
  <si>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</si>
  <si>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</si>
  <si>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</si>
  <si>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</si>
  <si>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</si>
  <si>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</si>
  <si>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</si>
  <si>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</si>
  <si>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</si>
  <si>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</si>
  <si>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</si>
  <si>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</si>
  <si>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</si>
  <si>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</si>
  <si>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</si>
  <si>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</si>
  <si>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</si>
  <si>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</si>
  <si>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</si>
  <si>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</si>
  <si>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</si>
  <si>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</si>
  <si>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</si>
  <si>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</si>
  <si>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</si>
  <si>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</si>
  <si>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</si>
  <si>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</si>
  <si>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</si>
  <si>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</si>
  <si>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</si>
  <si>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</si>
  <si>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</si>
  <si>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</si>
  <si>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</si>
  <si>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</si>
  <si>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</si>
  <si>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</si>
  <si>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</si>
  <si>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</si>
  <si>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</si>
  <si>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</si>
  <si>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</si>
  <si>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</si>
  <si>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</si>
  <si>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</si>
  <si>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</si>
  <si>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</si>
  <si>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</si>
  <si>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</si>
  <si>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</si>
  <si>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</si>
  <si>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</si>
  <si>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</si>
  <si>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</si>
  <si>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</si>
  <si>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</si>
  <si>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</si>
  <si>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</si>
  <si>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</si>
  <si>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</si>
  <si>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</si>
  <si>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</si>
  <si>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</si>
  <si>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</si>
  <si>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</si>
  <si>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</si>
  <si>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</si>
  <si>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</si>
  <si>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</si>
  <si>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</si>
  <si>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</si>
  <si>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</si>
  <si>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</si>
  <si>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</si>
  <si>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</si>
  <si>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</si>
  <si>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</si>
  <si>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</si>
  <si>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</si>
  <si>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</si>
  <si>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</si>
  <si>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</si>
  <si>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</si>
  <si>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</si>
  <si>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</si>
  <si>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</si>
  <si>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</si>
  <si>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</si>
  <si>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</si>
  <si>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</si>
  <si>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</si>
  <si>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</si>
  <si>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</si>
  <si>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</si>
  <si>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</si>
  <si>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</si>
  <si>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</si>
  <si>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</si>
  <si>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</si>
  <si>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</si>
  <si>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</si>
  <si>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</si>
  <si>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</si>
  <si>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</si>
  <si>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</si>
  <si>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</si>
  <si>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</si>
  <si>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</si>
  <si>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</si>
  <si>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</si>
  <si>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</si>
  <si>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</si>
  <si>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</si>
  <si>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</si>
  <si>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</si>
  <si>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</si>
  <si>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</si>
  <si>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</si>
  <si>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</si>
  <si>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</si>
  <si>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</si>
  <si>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</si>
  <si>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</si>
  <si>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</si>
  <si>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</si>
  <si>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</si>
  <si>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</si>
  <si>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</si>
  <si>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</si>
  <si>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</si>
  <si>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</si>
  <si>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</si>
  <si>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</si>
  <si>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</si>
  <si>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</si>
  <si>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</si>
  <si>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</si>
  <si>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</si>
  <si>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</si>
  <si>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</si>
  <si>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</si>
  <si>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</si>
  <si>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</si>
  <si>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</si>
  <si>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</si>
  <si>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</si>
  <si>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</si>
  <si>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</si>
  <si>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</si>
  <si>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</si>
  <si>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</si>
  <si>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</si>
  <si>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</si>
  <si>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</si>
  <si>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</si>
  <si>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</si>
  <si>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</si>
  <si>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</si>
  <si>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</si>
  <si>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</si>
  <si>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</si>
  <si>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</si>
  <si>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</si>
  <si>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</si>
  <si>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</si>
  <si>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</si>
  <si>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</si>
  <si>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</si>
  <si>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</si>
  <si>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</si>
  <si>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</si>
  <si>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</si>
  <si>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</si>
  <si>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</si>
  <si>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</si>
  <si>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</si>
  <si>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</si>
  <si>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</si>
  <si>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</si>
  <si>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</si>
  <si>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</si>
  <si>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</si>
  <si>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</si>
  <si>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</si>
  <si>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</si>
  <si>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</si>
  <si>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</si>
  <si>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</si>
  <si>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</si>
  <si>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</si>
  <si>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</si>
  <si>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</si>
  <si>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</si>
  <si>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</si>
  <si>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</si>
  <si>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</si>
  <si>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</si>
  <si>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</si>
  <si>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</si>
  <si>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</si>
  <si>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</si>
  <si>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</si>
  <si>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</si>
  <si>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</si>
  <si>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</si>
  <si>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</si>
  <si>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</si>
  <si>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</si>
  <si>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</si>
  <si>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</si>
  <si>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</si>
  <si>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</si>
  <si>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</si>
  <si>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</si>
  <si>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</si>
  <si>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</si>
  <si>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</si>
  <si>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</si>
  <si>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</si>
  <si>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</si>
  <si>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</si>
  <si>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</si>
  <si>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</si>
  <si>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</si>
  <si>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</si>
  <si>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</si>
  <si>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</si>
  <si>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</si>
  <si>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</si>
  <si>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</si>
  <si>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</si>
  <si>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</si>
  <si>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</si>
  <si>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</si>
  <si>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</si>
  <si>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</si>
  <si>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</si>
  <si>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</si>
  <si>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</si>
  <si>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</si>
  <si>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</si>
  <si>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</si>
  <si>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</si>
  <si>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</si>
  <si>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</si>
  <si>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</si>
  <si>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</si>
  <si>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</si>
  <si>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</si>
  <si>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</si>
  <si>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</si>
  <si>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</si>
  <si>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</si>
  <si>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</si>
  <si>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</si>
  <si>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</si>
  <si>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</si>
  <si>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</si>
  <si>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</si>
  <si>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</si>
  <si>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</si>
  <si>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</si>
  <si>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</si>
  <si>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</si>
  <si>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</si>
  <si>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</si>
  <si>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</si>
  <si>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</si>
  <si>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</si>
  <si>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</si>
  <si>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</si>
  <si>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</si>
  <si>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</si>
  <si>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</si>
  <si>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</si>
  <si>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</si>
  <si>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</si>
  <si>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</si>
  <si>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</si>
  <si>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</si>
  <si>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</si>
  <si>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</si>
  <si>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</si>
  <si>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</si>
  <si>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</si>
  <si>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</si>
  <si>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</si>
  <si>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</si>
  <si>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</si>
  <si>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</si>
  <si>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</si>
  <si>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</si>
  <si>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</si>
  <si>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</si>
  <si>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</si>
  <si>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</si>
  <si>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</si>
  <si>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</si>
  <si>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</si>
  <si>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</si>
  <si>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</si>
  <si>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</si>
  <si>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</si>
  <si>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</si>
  <si>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</si>
  <si>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</si>
  <si>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</si>
  <si>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</si>
  <si>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</si>
  <si>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</si>
  <si>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</si>
  <si>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</si>
  <si>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</si>
  <si>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</si>
  <si>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</si>
  <si>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</si>
  <si>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</si>
  <si>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</si>
  <si>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</si>
  <si>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</si>
  <si>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</si>
  <si>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</si>
  <si>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</si>
  <si>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</si>
  <si>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</si>
  <si>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</si>
  <si>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</si>
  <si>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</si>
  <si>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</si>
  <si>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</si>
  <si>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</si>
  <si>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</si>
  <si>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</si>
  <si>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</si>
  <si>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</si>
  <si>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</si>
  <si>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</si>
  <si>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</si>
  <si>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</si>
  <si>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</si>
  <si>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</si>
  <si>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</si>
  <si>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</si>
  <si>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</si>
  <si>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</si>
  <si>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</si>
  <si>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</si>
  <si>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</si>
  <si>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</si>
  <si>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</si>
  <si>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</si>
  <si>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</si>
  <si>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</si>
  <si>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</si>
  <si>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</si>
  <si>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</si>
  <si>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</si>
  <si>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</si>
  <si>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</si>
  <si>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</si>
  <si>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</si>
  <si>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</si>
  <si>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</si>
  <si>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</si>
  <si>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</si>
  <si>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</si>
  <si>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</si>
  <si>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</si>
  <si>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</si>
  <si>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</si>
  <si>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</si>
  <si>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</si>
  <si>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</si>
  <si>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</si>
  <si>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</si>
  <si>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</si>
  <si>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</si>
  <si>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</si>
  <si>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</si>
  <si>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</si>
  <si>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</si>
  <si>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</si>
  <si>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</si>
  <si>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</si>
  <si>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</si>
  <si>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</si>
  <si>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</si>
  <si>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</si>
  <si>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</si>
  <si>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</si>
  <si>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</si>
  <si>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</si>
  <si>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</si>
  <si>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</si>
  <si>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</si>
  <si>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</si>
  <si>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</si>
  <si>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</si>
  <si>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</si>
  <si>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</si>
  <si>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</si>
  <si>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</si>
  <si>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</si>
  <si>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</si>
  <si>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</si>
  <si>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</si>
  <si>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</si>
  <si>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</si>
  <si>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</si>
  <si>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</si>
  <si>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</si>
  <si>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</si>
  <si>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</si>
  <si>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</si>
  <si>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</si>
  <si>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</si>
  <si>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</si>
  <si>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</si>
  <si>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</si>
  <si>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</si>
  <si>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</si>
  <si>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</si>
  <si>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</si>
  <si>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</si>
  <si>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</si>
  <si>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</si>
  <si>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</si>
  <si>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</si>
  <si>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</si>
  <si>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</si>
  <si>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</si>
  <si>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</si>
  <si>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</si>
  <si>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</si>
  <si>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</si>
  <si>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</si>
  <si>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</si>
  <si>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</si>
  <si>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</si>
  <si>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</si>
  <si>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</si>
  <si>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</si>
  <si>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</si>
  <si>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</si>
  <si>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</si>
  <si>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</si>
  <si>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</si>
  <si>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</si>
  <si>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</si>
  <si>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</si>
  <si>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</si>
  <si>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</si>
  <si>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</si>
  <si>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</si>
  <si>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</si>
  <si>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</si>
  <si>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</si>
  <si>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</si>
  <si>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</si>
  <si>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</si>
  <si>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</si>
  <si>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</si>
  <si>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</si>
  <si>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</si>
  <si>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</si>
  <si>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</si>
  <si>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</si>
  <si>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</si>
  <si>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</si>
  <si>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</si>
  <si>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</si>
  <si>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</si>
  <si>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</si>
  <si>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</si>
  <si>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</si>
  <si>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</si>
  <si>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</si>
  <si>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</si>
  <si>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</si>
  <si>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</si>
  <si>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</si>
  <si>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</si>
  <si>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</si>
  <si>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</si>
  <si>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</si>
  <si>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</si>
  <si>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</si>
  <si>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</si>
  <si>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</si>
  <si>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</si>
  <si>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</si>
  <si>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</si>
  <si>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</si>
  <si>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</si>
  <si>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</si>
  <si>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</si>
  <si>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</si>
  <si>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</si>
  <si>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</si>
  <si>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</si>
  <si>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</si>
  <si>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</si>
  <si>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</si>
  <si>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</si>
  <si>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</si>
  <si>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</si>
  <si>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</si>
  <si>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</si>
  <si>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</si>
  <si>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</si>
  <si>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</si>
  <si>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</si>
  <si>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</si>
  <si>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</si>
  <si>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</si>
  <si>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</si>
  <si>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</si>
  <si>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</si>
  <si>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</si>
  <si>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</si>
  <si>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</si>
  <si>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</si>
  <si>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</si>
  <si>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</si>
  <si>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</si>
  <si>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</si>
  <si>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</si>
  <si>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</si>
  <si>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</si>
  <si>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</si>
  <si>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</si>
  <si>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</si>
  <si>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</si>
  <si>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</si>
  <si>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</si>
  <si>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</si>
  <si>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</si>
  <si>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</si>
  <si>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</si>
  <si>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</si>
  <si>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</si>
  <si>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</si>
  <si>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</si>
  <si>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</si>
  <si>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</si>
  <si>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</si>
  <si>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</si>
  <si>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</si>
  <si>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</si>
  <si>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</si>
  <si>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</si>
  <si>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</si>
  <si>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</si>
  <si>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</si>
  <si>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</si>
  <si>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</si>
  <si>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</si>
  <si>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</si>
  <si>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</si>
  <si>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</si>
  <si>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</si>
  <si>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</si>
  <si>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</si>
  <si>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</si>
  <si>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</si>
  <si>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</si>
  <si>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</si>
  <si>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</si>
  <si>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</si>
  <si>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</si>
  <si>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</si>
  <si>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</si>
  <si>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</si>
  <si>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</si>
  <si>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</si>
  <si>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</si>
  <si>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</si>
  <si>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</si>
  <si>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</si>
  <si>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</si>
  <si>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</si>
  <si>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</si>
  <si>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</si>
  <si>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</si>
  <si>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</si>
  <si>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</si>
  <si>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</si>
  <si>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</si>
  <si>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</si>
  <si>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</si>
  <si>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</si>
  <si>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</si>
  <si>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</si>
  <si>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</si>
  <si>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</si>
  <si>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</si>
  <si>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</si>
  <si>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</si>
  <si>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</si>
  <si>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</si>
  <si>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</si>
  <si>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</si>
  <si>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</si>
  <si>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</si>
  <si>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</si>
  <si>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</si>
  <si>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</si>
  <si>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</si>
  <si>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</si>
  <si>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</si>
  <si>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</si>
  <si>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</si>
  <si>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</si>
  <si>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</si>
  <si>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</si>
  <si>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</si>
  <si>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</si>
  <si>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</si>
  <si>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</si>
  <si>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</si>
  <si>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</si>
  <si>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</si>
  <si>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</si>
  <si>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</si>
  <si>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</si>
  <si>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</si>
  <si>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</si>
  <si>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</si>
  <si>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</si>
  <si>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</si>
  <si>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</si>
  <si>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</si>
  <si>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</si>
  <si>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</si>
  <si>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</si>
  <si>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</si>
  <si>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</si>
  <si>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</si>
  <si>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</si>
  <si>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</si>
  <si>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</si>
  <si>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</si>
  <si>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</si>
  <si>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</si>
  <si>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</si>
  <si>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</si>
  <si>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</si>
  <si>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</si>
  <si>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</si>
  <si>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</si>
  <si>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</si>
  <si>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</si>
  <si>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</si>
  <si>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</si>
  <si>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</si>
  <si>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</si>
  <si>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</si>
  <si>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</si>
  <si>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</si>
  <si>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</si>
  <si>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</si>
  <si>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</si>
  <si>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</si>
  <si>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</si>
  <si>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</si>
  <si>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</si>
  <si>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</si>
  <si>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</si>
  <si>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</si>
  <si>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</si>
  <si>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</si>
  <si>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</si>
  <si>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</si>
  <si>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</si>
  <si>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</si>
  <si>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</si>
  <si>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</si>
  <si>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</si>
  <si>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</si>
  <si>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</si>
  <si>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</si>
  <si>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</si>
  <si>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</si>
  <si>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</si>
  <si>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</si>
  <si>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</si>
  <si>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</si>
  <si>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</si>
  <si>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</si>
  <si>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</si>
  <si>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</si>
  <si>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</si>
  <si>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</si>
  <si>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</si>
  <si>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</si>
  <si>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</si>
  <si>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</si>
  <si>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</si>
  <si>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</si>
  <si>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</si>
  <si>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</si>
  <si>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</si>
  <si>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</si>
  <si>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</si>
  <si>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</si>
  <si>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</si>
  <si>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</si>
  <si>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</si>
  <si>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</si>
  <si>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</si>
  <si>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</si>
  <si>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</si>
  <si>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</si>
  <si>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</si>
  <si>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</si>
  <si>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</si>
  <si>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</si>
  <si>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</si>
  <si>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</si>
  <si>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</si>
  <si>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</si>
  <si>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</si>
  <si>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</si>
  <si>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</si>
  <si>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</si>
  <si>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</si>
  <si>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</si>
  <si>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</si>
  <si>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</si>
  <si>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</si>
  <si>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</si>
  <si>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</si>
  <si>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</si>
  <si>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</si>
  <si>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</si>
  <si>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</si>
  <si>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</si>
  <si>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</si>
  <si>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</si>
  <si>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</si>
  <si>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</si>
  <si>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</si>
  <si>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</si>
  <si>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</si>
  <si>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</si>
  <si>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</si>
  <si>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</si>
  <si>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</si>
  <si>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</si>
  <si>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</si>
  <si>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</si>
  <si>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</si>
  <si>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</si>
  <si>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</si>
  <si>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</si>
  <si>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</si>
  <si>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</si>
  <si>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</si>
  <si>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</si>
  <si>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</si>
  <si>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</si>
  <si>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</si>
  <si>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</si>
  <si>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</si>
  <si>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</si>
  <si>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</si>
  <si>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</si>
  <si>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</si>
  <si>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</si>
  <si>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</si>
  <si>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</si>
  <si>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</si>
  <si>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</si>
  <si>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</si>
  <si>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</si>
  <si>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</si>
  <si>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</si>
  <si>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</si>
  <si>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</si>
  <si>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</si>
  <si>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</si>
  <si>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</si>
  <si>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</si>
  <si>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</si>
  <si>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</si>
  <si>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</si>
  <si>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</si>
  <si>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</si>
  <si>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</si>
  <si>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</si>
  <si>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</si>
  <si>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</si>
  <si>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</si>
  <si>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</si>
  <si>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</si>
  <si>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</si>
  <si>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</si>
  <si>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</si>
  <si>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</si>
  <si>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</si>
  <si>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</si>
  <si>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</si>
  <si>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</si>
  <si>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</si>
  <si>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</si>
  <si>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</si>
  <si>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</si>
  <si>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</si>
  <si>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</si>
  <si>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</si>
  <si>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</si>
  <si>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</si>
  <si>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</si>
  <si>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</si>
  <si>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</si>
  <si>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</si>
  <si>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</si>
  <si>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</si>
  <si>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</si>
  <si>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</si>
  <si>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</si>
  <si>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</si>
  <si>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</si>
  <si>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</si>
  <si>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</si>
  <si>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</si>
  <si>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</si>
  <si>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</si>
  <si>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</si>
  <si>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</si>
  <si>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</si>
  <si>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</si>
  <si>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</si>
  <si>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</si>
  <si>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</si>
  <si>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</si>
  <si>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</si>
  <si>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</si>
  <si>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</si>
  <si>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</si>
  <si>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</si>
  <si>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</si>
  <si>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</si>
  <si>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</si>
  <si>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</si>
  <si>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</si>
  <si>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</si>
  <si>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</si>
  <si>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</si>
  <si>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</si>
  <si>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</si>
  <si>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</si>
  <si>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</si>
  <si>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</si>
  <si>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</si>
  <si>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</si>
  <si>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</si>
  <si>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</si>
  <si>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</si>
  <si>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</si>
  <si>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</si>
  <si>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</si>
  <si>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</si>
  <si>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</si>
  <si>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</si>
  <si>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</si>
  <si>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</si>
  <si>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</si>
  <si>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</si>
  <si>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</si>
  <si>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</si>
  <si>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</si>
  <si>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</si>
  <si>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</si>
  <si>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</si>
  <si>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</si>
  <si>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</si>
  <si>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</si>
  <si>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</si>
  <si>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</si>
  <si>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</si>
  <si>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</si>
  <si>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</si>
  <si>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</si>
  <si>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</si>
  <si>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</si>
  <si>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</si>
  <si>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</si>
  <si>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</si>
  <si>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</si>
  <si>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</si>
  <si>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</si>
  <si>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</si>
  <si>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</si>
  <si>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</si>
  <si>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</si>
  <si>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</si>
  <si>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</si>
  <si>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</si>
  <si>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</si>
  <si>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</si>
  <si>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</si>
  <si>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</si>
  <si>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</si>
  <si>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</si>
  <si>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</si>
  <si>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</si>
  <si>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</si>
  <si>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</si>
  <si>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</si>
  <si>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</si>
  <si>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</si>
  <si>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</si>
  <si>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</si>
  <si>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</si>
  <si>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</si>
  <si>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</si>
  <si>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</si>
  <si>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</si>
  <si>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</si>
  <si>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</si>
  <si>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</si>
  <si>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</si>
  <si>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</si>
  <si>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</si>
  <si>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</si>
  <si>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</si>
  <si>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</si>
  <si>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</si>
  <si>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</si>
  <si>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</si>
  <si>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</si>
  <si>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</si>
  <si>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</si>
  <si>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</si>
  <si>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</si>
  <si>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</si>
  <si>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</si>
  <si>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</si>
  <si>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</si>
  <si>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</si>
  <si>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</si>
  <si>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</si>
  <si>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</si>
  <si>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</si>
  <si>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</si>
  <si>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</si>
  <si>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</si>
  <si>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</si>
  <si>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</si>
  <si>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</si>
  <si>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</si>
  <si>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</si>
  <si>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</si>
  <si>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</si>
  <si>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</si>
  <si>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</si>
  <si>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</si>
  <si>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</si>
  <si>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</si>
  <si>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</si>
  <si>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</si>
  <si>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</si>
  <si>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</si>
  <si>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</si>
  <si>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</si>
  <si>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</si>
  <si>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</si>
  <si>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</si>
  <si>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</si>
  <si>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</si>
  <si>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</si>
  <si>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</si>
  <si>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</si>
  <si>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</si>
  <si>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</si>
  <si>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</si>
  <si>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</si>
  <si>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</si>
  <si>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</si>
  <si>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</si>
  <si>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</si>
  <si>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</si>
  <si>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</si>
  <si>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</si>
  <si>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</si>
  <si>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</si>
  <si>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</si>
  <si>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</si>
  <si>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</si>
  <si>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</si>
  <si>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</si>
  <si>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</si>
  <si>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</si>
  <si>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</si>
  <si>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</si>
  <si>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</si>
  <si>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</si>
  <si>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</si>
  <si>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</si>
  <si>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</si>
  <si>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</si>
  <si>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</si>
  <si>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</si>
  <si>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</si>
  <si>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</si>
  <si>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</si>
  <si>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</si>
  <si>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</si>
  <si>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</si>
  <si>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</si>
  <si>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</si>
  <si>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</si>
  <si>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</si>
  <si>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</si>
  <si>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</si>
  <si>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</si>
  <si>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</si>
  <si>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</si>
  <si>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</si>
  <si>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</si>
  <si>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</si>
  <si>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</si>
  <si>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</si>
  <si>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</si>
  <si>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</si>
  <si>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</si>
  <si>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</si>
  <si>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</si>
  <si>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</si>
  <si>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</si>
  <si>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</si>
  <si>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</si>
  <si>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</si>
  <si>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</si>
  <si>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</si>
  <si>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</si>
  <si>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</si>
  <si>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</si>
  <si>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</si>
  <si>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</si>
  <si>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</si>
  <si>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</si>
  <si>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</si>
  <si>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</si>
  <si>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</si>
  <si>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</si>
  <si>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</si>
  <si>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</si>
  <si>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</si>
  <si>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</si>
  <si>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</si>
  <si>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</si>
  <si>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</si>
  <si>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</si>
  <si>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</si>
  <si>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</si>
  <si>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</si>
  <si>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</si>
  <si>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</si>
  <si>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</si>
  <si>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</si>
  <si>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</si>
  <si>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</si>
  <si>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</si>
  <si>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</si>
  <si>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</si>
  <si>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</si>
  <si>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</si>
  <si>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</si>
  <si>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</si>
  <si>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</si>
  <si>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</si>
  <si>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</si>
  <si>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</si>
  <si>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</si>
  <si>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</si>
  <si>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</si>
  <si>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</si>
  <si>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</si>
  <si>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</si>
  <si>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</si>
  <si>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</si>
  <si>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</si>
  <si>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</si>
  <si>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</si>
  <si>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</si>
  <si>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</si>
  <si>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</si>
  <si>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</si>
  <si>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</si>
  <si>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</si>
  <si>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</si>
  <si>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</si>
  <si>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</si>
  <si>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</si>
  <si>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</si>
  <si>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</si>
  <si>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</si>
  <si>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</si>
  <si>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</si>
  <si>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</si>
  <si>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</si>
  <si>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</si>
  <si>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</si>
  <si>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</si>
  <si>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</si>
  <si>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</si>
  <si>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</si>
  <si>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</si>
  <si>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</si>
  <si>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</si>
  <si>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</si>
  <si>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</si>
  <si>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</si>
  <si>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</si>
  <si>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</si>
  <si>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</si>
  <si>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</si>
  <si>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</si>
  <si>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</si>
  <si>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</si>
  <si>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</si>
  <si>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</si>
  <si>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</si>
  <si>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</si>
  <si>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</si>
  <si>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</si>
  <si>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</si>
  <si>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</si>
  <si>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</si>
  <si>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</si>
  <si>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</si>
  <si>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</si>
  <si>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</si>
  <si>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</si>
  <si>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</si>
  <si>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</si>
  <si>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</si>
  <si>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</si>
  <si>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</si>
  <si>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</si>
  <si>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</si>
  <si>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</si>
  <si>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</si>
  <si>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</si>
  <si>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</si>
  <si>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</si>
  <si>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</si>
  <si>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</si>
  <si>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</si>
  <si>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</si>
  <si>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</si>
  <si>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</si>
  <si>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</si>
  <si>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</si>
  <si>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</si>
  <si>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</si>
  <si>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</si>
  <si>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</si>
  <si>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</si>
  <si>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</si>
  <si>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</si>
  <si>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</si>
  <si>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</si>
  <si>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</si>
  <si>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</si>
  <si>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</si>
  <si>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</si>
  <si>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</si>
  <si>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</si>
  <si>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</si>
  <si>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</si>
  <si>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</si>
  <si>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</si>
  <si>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</si>
  <si>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</si>
  <si>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</si>
  <si>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</si>
  <si>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</si>
  <si>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</si>
  <si>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</si>
  <si>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</si>
  <si>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</si>
  <si>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</si>
  <si>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</si>
  <si>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</si>
  <si>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</si>
  <si>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</si>
  <si>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</si>
  <si>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</si>
  <si>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</si>
  <si>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</si>
  <si>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</si>
  <si>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</si>
  <si>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</si>
  <si>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</si>
  <si>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</si>
  <si>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</si>
  <si>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</si>
  <si>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</si>
  <si>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</si>
  <si>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</si>
  <si>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</si>
  <si>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</si>
  <si>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</si>
  <si>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</si>
  <si>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</si>
  <si>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</si>
  <si>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</si>
  <si>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</si>
  <si>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</si>
  <si>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</si>
  <si>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</si>
  <si>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</si>
  <si>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</si>
  <si>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</si>
  <si>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</si>
  <si>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</si>
  <si>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</si>
  <si>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</si>
  <si>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</si>
  <si>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</si>
  <si>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</si>
  <si>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</si>
  <si>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</si>
  <si>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</si>
  <si>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</si>
  <si>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</si>
  <si>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</si>
  <si>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</si>
  <si>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</si>
  <si>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</si>
  <si>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</si>
  <si>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</si>
  <si>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</si>
  <si>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</si>
  <si>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</si>
  <si>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</si>
  <si>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</si>
  <si>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</si>
  <si>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</si>
  <si>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</si>
  <si>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</si>
  <si>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</si>
  <si>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</si>
  <si>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</si>
  <si>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</si>
  <si>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</si>
  <si>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</si>
  <si>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</si>
  <si>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</si>
  <si>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</si>
  <si>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</si>
  <si>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</si>
  <si>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</si>
  <si>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</si>
  <si>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</si>
  <si>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</si>
  <si>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</si>
  <si>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</si>
  <si>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</si>
  <si>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</si>
  <si>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</si>
  <si>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</si>
  <si>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</si>
  <si>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</si>
  <si>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</si>
  <si>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</si>
  <si>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</si>
  <si>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</si>
  <si>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</si>
  <si>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</si>
  <si>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</si>
  <si>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</si>
  <si>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</si>
  <si>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</si>
  <si>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</si>
  <si>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</si>
  <si>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</si>
  <si>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</si>
  <si>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</si>
  <si>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</si>
  <si>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</si>
  <si>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</si>
  <si>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</si>
  <si>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</si>
  <si>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</si>
  <si>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</si>
  <si>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</si>
  <si>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</si>
  <si>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</si>
  <si>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</si>
  <si>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</si>
  <si>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</si>
  <si>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</si>
  <si>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</si>
  <si>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</si>
  <si>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</si>
  <si>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</si>
  <si>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</si>
  <si>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</si>
  <si>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</si>
  <si>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</si>
  <si>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</si>
  <si>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</si>
  <si>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</si>
  <si>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</si>
  <si>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</si>
  <si>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</si>
  <si>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</si>
  <si>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</si>
  <si>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</si>
  <si>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</si>
  <si>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</si>
  <si>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</si>
  <si>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</si>
  <si>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</si>
  <si>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</si>
  <si>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</si>
  <si>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</si>
  <si>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</si>
  <si>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</si>
  <si>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</si>
  <si>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</si>
  <si>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</si>
  <si>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</si>
  <si>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</si>
  <si>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</si>
  <si>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</si>
  <si>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</si>
  <si>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</si>
  <si>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</si>
  <si>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</si>
  <si>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</si>
  <si>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</si>
  <si>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</si>
  <si>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</si>
  <si>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</si>
  <si>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</si>
  <si>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</si>
  <si>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</si>
  <si>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</si>
  <si>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</si>
  <si>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</si>
  <si>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</si>
  <si>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</si>
  <si>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</si>
  <si>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</si>
  <si>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</si>
  <si>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</si>
  <si>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</si>
  <si>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</si>
  <si>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</si>
  <si>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</si>
  <si>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</si>
  <si>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</si>
  <si>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</si>
  <si>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</si>
  <si>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</si>
  <si>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</si>
  <si>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</si>
  <si>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</si>
  <si>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</si>
  <si>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</si>
  <si>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</si>
  <si>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</si>
  <si>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</si>
  <si>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</si>
  <si>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</si>
  <si>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</si>
  <si>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</si>
  <si>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</si>
  <si>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</si>
  <si>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</si>
  <si>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</si>
  <si>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</si>
  <si>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</si>
  <si>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</si>
  <si>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</si>
  <si>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</si>
  <si>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</si>
  <si>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</si>
  <si>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</si>
  <si>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</si>
  <si>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</si>
  <si>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</si>
  <si>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</si>
  <si>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</si>
  <si>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</si>
  <si>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</si>
  <si>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</si>
  <si>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</si>
  <si>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</si>
  <si>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</si>
  <si>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</si>
  <si>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</si>
  <si>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</si>
  <si>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</si>
  <si>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</si>
  <si>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</si>
  <si>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</si>
  <si>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</si>
  <si>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</si>
  <si>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</si>
  <si>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</si>
  <si>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</si>
  <si>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</si>
  <si>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</si>
  <si>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</si>
  <si>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</si>
  <si>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</si>
  <si>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</si>
  <si>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</si>
  <si>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</si>
  <si>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</si>
  <si>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</si>
  <si>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</si>
  <si>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</si>
  <si>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</si>
  <si>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</si>
  <si>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</si>
  <si>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</si>
  <si>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</si>
  <si>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</si>
  <si>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</si>
  <si>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</si>
  <si>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</si>
  <si>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</si>
  <si>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</si>
  <si>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</si>
  <si>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</si>
  <si>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</si>
  <si>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</si>
  <si>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</si>
  <si>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</si>
  <si>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</si>
  <si>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</si>
  <si>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</si>
  <si>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</si>
  <si>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</si>
  <si>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</si>
  <si>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</si>
  <si>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</si>
  <si>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</si>
  <si>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</si>
  <si>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</si>
  <si>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</si>
  <si>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</si>
  <si>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</si>
  <si>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</si>
  <si>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</si>
  <si>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</si>
  <si>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</si>
  <si>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</si>
  <si>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</si>
  <si>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</si>
  <si>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</si>
  <si>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</si>
  <si>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</si>
  <si>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</si>
  <si>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</si>
  <si>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</si>
  <si>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</si>
  <si>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</si>
  <si>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</si>
  <si>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</si>
  <si>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</si>
  <si>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</si>
  <si>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</si>
  <si>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</si>
  <si>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</si>
  <si>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</si>
  <si>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</si>
  <si>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</si>
  <si>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</si>
  <si>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</si>
  <si>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</si>
  <si>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</si>
  <si>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</si>
  <si>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</si>
  <si>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</si>
  <si>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</si>
  <si>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</si>
  <si>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</si>
  <si>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</si>
  <si>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</si>
  <si>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</si>
  <si>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</si>
  <si>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</si>
  <si>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</si>
  <si>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</si>
  <si>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</si>
  <si>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</si>
  <si>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</si>
  <si>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</si>
  <si>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</si>
  <si>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</si>
  <si>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</si>
  <si>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</si>
  <si>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</si>
  <si>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</si>
  <si>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</si>
  <si>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</si>
  <si>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</si>
  <si>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</si>
  <si>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</si>
  <si>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</si>
  <si>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</si>
  <si>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</si>
  <si>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</si>
  <si>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</si>
  <si>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</si>
  <si>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</si>
  <si>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</si>
  <si>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</si>
  <si>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</si>
  <si>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</si>
  <si>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</si>
  <si>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</si>
  <si>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</si>
  <si>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</si>
  <si>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</si>
  <si>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</si>
  <si>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</si>
  <si>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</si>
  <si>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</si>
  <si>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</si>
  <si>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</si>
  <si>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</si>
  <si>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</si>
  <si>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</si>
  <si>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</si>
  <si>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</si>
  <si>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</si>
  <si>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</si>
  <si>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</si>
  <si>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</si>
  <si>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</si>
  <si>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</si>
  <si>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</si>
  <si>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</si>
  <si>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</si>
  <si>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</si>
  <si>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</si>
  <si>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</si>
  <si>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</si>
  <si>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</si>
  <si>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</si>
  <si>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</si>
  <si>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</si>
  <si>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</si>
  <si>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</si>
  <si>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</si>
  <si>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</si>
  <si>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</si>
  <si>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</si>
  <si>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</si>
  <si>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</si>
  <si>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</si>
  <si>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</si>
  <si>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</si>
  <si>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</si>
  <si>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</si>
  <si>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</si>
  <si>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</si>
  <si>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</si>
  <si>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</si>
  <si>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</si>
  <si>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</si>
  <si>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</si>
  <si>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</si>
  <si>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</si>
  <si>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</si>
  <si>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</si>
  <si>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</si>
  <si>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</si>
  <si>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</si>
  <si>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</si>
  <si>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</si>
  <si>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</si>
  <si>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</si>
  <si>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</si>
  <si>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</si>
  <si>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</si>
  <si>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</si>
  <si>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</si>
  <si>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</si>
  <si>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</si>
  <si>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</si>
  <si>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</si>
  <si>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</si>
  <si>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</si>
  <si>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</si>
  <si>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</si>
  <si>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</si>
  <si>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</si>
  <si>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</si>
  <si>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</si>
  <si>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</si>
  <si>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</si>
  <si>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</si>
  <si>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</si>
  <si>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</si>
  <si>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</si>
  <si>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</si>
  <si>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</si>
  <si>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</si>
  <si>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</si>
  <si>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</si>
  <si>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</si>
  <si>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</si>
  <si>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</si>
  <si>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</si>
  <si>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</si>
  <si>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</si>
  <si>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</si>
  <si>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</si>
  <si>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</si>
  <si>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</si>
  <si>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</si>
  <si>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</si>
  <si>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</si>
  <si>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</si>
  <si>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</si>
  <si>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</si>
  <si>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</si>
  <si>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</si>
  <si>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</si>
  <si>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</si>
  <si>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</si>
  <si>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</si>
  <si>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</si>
  <si>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</si>
  <si>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</si>
  <si>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</si>
  <si>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</si>
  <si>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</si>
  <si>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</si>
  <si>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</si>
  <si>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</si>
  <si>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</si>
  <si>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</si>
  <si>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</si>
  <si>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</si>
  <si>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</si>
  <si>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</si>
  <si>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</si>
  <si>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</si>
  <si>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</si>
  <si>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</si>
  <si>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</si>
  <si>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</si>
  <si>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</si>
  <si>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</si>
  <si>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</si>
  <si>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</si>
  <si>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</si>
  <si>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</si>
  <si>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</si>
  <si>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</si>
  <si>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</si>
  <si>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</si>
  <si>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</si>
  <si>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</si>
  <si>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</si>
  <si>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</si>
  <si>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</si>
  <si>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</si>
  <si>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</si>
  <si>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</si>
  <si>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</si>
  <si>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</si>
  <si>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</si>
  <si>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</si>
  <si>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</si>
  <si>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</si>
  <si>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</si>
  <si>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</si>
  <si>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</si>
  <si>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</si>
  <si>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</si>
  <si>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</si>
  <si>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</si>
  <si>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</si>
  <si>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</si>
  <si>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</si>
  <si>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</si>
  <si>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</si>
  <si>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</si>
  <si>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</si>
  <si>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</si>
  <si>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</si>
  <si>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</si>
  <si>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</si>
  <si>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</si>
  <si>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</si>
  <si>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</si>
  <si>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</si>
  <si>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</si>
  <si>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</si>
  <si>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</si>
  <si>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</si>
  <si>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</si>
  <si>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</si>
  <si>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</si>
  <si>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</si>
  <si>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</si>
  <si>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</si>
  <si>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</si>
  <si>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</si>
  <si>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</si>
  <si>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</si>
  <si>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</si>
  <si>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</si>
  <si>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</si>
  <si>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</si>
  <si>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</si>
  <si>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</si>
  <si>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</si>
  <si>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</si>
  <si>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</si>
  <si>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</si>
  <si>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</si>
  <si>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</si>
  <si>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</si>
  <si>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</si>
  <si>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</si>
  <si>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</si>
  <si>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</si>
  <si>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</si>
  <si>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</si>
  <si>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</si>
  <si>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</si>
  <si>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</si>
  <si>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</si>
  <si>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</si>
  <si>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</si>
  <si>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</si>
  <si>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</si>
  <si>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</si>
  <si>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</si>
  <si>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</si>
  <si>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</si>
  <si>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</si>
  <si>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</si>
  <si>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</si>
  <si>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</si>
  <si>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</si>
  <si>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</si>
  <si>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</si>
  <si>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</si>
  <si>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</si>
  <si>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</si>
  <si>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</si>
  <si>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</si>
  <si>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</si>
  <si>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</si>
  <si>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</si>
  <si>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</si>
  <si>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</si>
  <si>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</si>
  <si>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</si>
  <si>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</si>
  <si>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</si>
  <si>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</si>
  <si>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</si>
  <si>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</si>
  <si>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</si>
  <si>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</si>
  <si>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</si>
  <si>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</si>
  <si>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</si>
  <si>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</si>
  <si>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</si>
  <si>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</si>
  <si>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</si>
  <si>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</si>
  <si>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</si>
  <si>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</si>
  <si>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</si>
  <si>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</si>
  <si>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</si>
  <si>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</si>
  <si>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</si>
  <si>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</si>
  <si>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</si>
  <si>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</si>
  <si>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</si>
  <si>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</si>
  <si>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</si>
  <si>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</si>
  <si>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</si>
  <si>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</si>
  <si>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</si>
  <si>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</si>
  <si>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</si>
  <si>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</si>
  <si>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</si>
  <si>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</si>
  <si>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</si>
  <si>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</si>
  <si>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</si>
  <si>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</si>
  <si>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</si>
  <si>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</si>
  <si>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</si>
  <si>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</si>
  <si>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</si>
  <si>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</si>
  <si>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</si>
  <si>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</si>
  <si>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</si>
  <si>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</si>
  <si>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</si>
  <si>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</si>
  <si>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</si>
  <si>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</si>
  <si>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</si>
  <si>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</si>
  <si>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</si>
  <si>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</si>
  <si>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</si>
  <si>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</si>
  <si>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</si>
  <si>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</si>
  <si>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</si>
  <si>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</si>
  <si>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</si>
  <si>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</si>
  <si>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</si>
  <si>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</si>
  <si>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</si>
  <si>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</si>
  <si>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</si>
  <si>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</si>
  <si>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</si>
  <si>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</si>
  <si>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</si>
  <si>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</si>
  <si>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</si>
  <si>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</si>
  <si>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</si>
  <si>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</si>
  <si>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</si>
  <si>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</si>
  <si>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</si>
  <si>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</si>
  <si>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</si>
  <si>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</si>
  <si>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</si>
  <si>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</si>
  <si>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</si>
  <si>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</si>
  <si>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</si>
  <si>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</si>
  <si>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</si>
  <si>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</si>
  <si>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</si>
  <si>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</si>
  <si>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</si>
  <si>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</si>
  <si>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</si>
  <si>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</si>
  <si>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</si>
  <si>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</si>
  <si>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</si>
  <si>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</si>
  <si>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</si>
  <si>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</si>
  <si>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</si>
  <si>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</si>
  <si>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</si>
  <si>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</si>
  <si>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</si>
  <si>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</si>
  <si>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</si>
  <si>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</si>
  <si>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</si>
  <si>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</si>
  <si>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</si>
  <si>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</si>
  <si>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</si>
  <si>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</si>
  <si>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</si>
  <si>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</si>
  <si>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</si>
  <si>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</si>
  <si>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</si>
  <si>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</si>
  <si>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</si>
  <si>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</si>
  <si>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</si>
  <si>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</si>
  <si>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</si>
  <si>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</si>
  <si>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</si>
  <si>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</si>
  <si>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</si>
  <si>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</si>
  <si>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</si>
  <si>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</si>
  <si>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</si>
  <si>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</si>
  <si>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</si>
  <si>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</si>
  <si>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</si>
  <si>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</si>
  <si>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</si>
  <si>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</si>
  <si>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</si>
  <si>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</si>
  <si>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</si>
  <si>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</si>
  <si>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</si>
  <si>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</si>
  <si>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</si>
  <si>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</si>
  <si>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</si>
  <si>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</si>
  <si>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</si>
  <si>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</si>
  <si>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</si>
  <si>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</si>
  <si>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</si>
  <si>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</si>
  <si>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</si>
  <si>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</si>
  <si>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</si>
  <si>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</si>
  <si>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</si>
  <si>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</si>
  <si>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</si>
  <si>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</si>
  <si>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</si>
  <si>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</si>
  <si>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</si>
  <si>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</si>
  <si>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</si>
  <si>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</si>
  <si>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</si>
  <si>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</si>
  <si>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</si>
  <si>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</si>
  <si>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</si>
  <si>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</si>
  <si>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</si>
  <si>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</si>
  <si>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</si>
  <si>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</si>
  <si>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</si>
  <si>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</si>
  <si>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</si>
  <si>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</si>
  <si>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</si>
  <si>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</si>
  <si>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</si>
  <si>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</si>
  <si>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</si>
  <si>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</si>
  <si>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</si>
  <si>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</si>
  <si>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</si>
  <si>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</si>
  <si>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</si>
  <si>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</si>
  <si>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</si>
  <si>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</si>
  <si>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</si>
  <si>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</si>
  <si>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</si>
  <si>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</si>
  <si>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</si>
  <si>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</si>
  <si>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</si>
  <si>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</si>
  <si>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</si>
  <si>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</si>
  <si>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</si>
  <si>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</si>
  <si>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</si>
  <si>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</si>
  <si>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</si>
  <si>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</si>
  <si>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</si>
  <si>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</si>
  <si>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</si>
  <si>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</si>
  <si>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</si>
  <si>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</si>
  <si>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</si>
  <si>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</si>
  <si>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</si>
  <si>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</si>
  <si>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</si>
  <si>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</si>
  <si>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</si>
  <si>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</si>
  <si>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</si>
  <si>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</si>
  <si>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</si>
  <si>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</si>
  <si>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</si>
  <si>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</si>
  <si>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</si>
  <si>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</si>
  <si>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</si>
  <si>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</si>
  <si>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</si>
  <si>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</si>
  <si>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</si>
  <si>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</si>
  <si>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</si>
  <si>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</si>
  <si>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</si>
  <si>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</si>
  <si>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</si>
  <si>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</si>
  <si>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</si>
  <si>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</si>
  <si>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</si>
  <si>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</si>
  <si>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</si>
  <si>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</si>
  <si>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</si>
  <si>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</si>
  <si>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</si>
  <si>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</si>
  <si>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</si>
  <si>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</si>
  <si>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</si>
  <si>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</si>
  <si>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</si>
  <si>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</si>
  <si>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</si>
  <si>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</si>
  <si>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</si>
  <si>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</si>
  <si>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</si>
  <si>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</si>
  <si>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</si>
  <si>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</si>
  <si>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</si>
  <si>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</si>
  <si>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</si>
  <si>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</si>
  <si>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</si>
  <si>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</si>
  <si>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</si>
  <si>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</si>
  <si>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</si>
  <si>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</si>
  <si>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</si>
  <si>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</si>
  <si>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</si>
  <si>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</si>
  <si>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</si>
  <si>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</si>
  <si>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</si>
  <si>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</si>
  <si>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</si>
  <si>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</si>
  <si>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</si>
  <si>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</si>
  <si>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</si>
  <si>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</si>
  <si>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</si>
  <si>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</si>
  <si>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</si>
  <si>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</si>
  <si>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</si>
  <si>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</si>
  <si>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</si>
  <si>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</si>
  <si>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</si>
  <si>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</si>
  <si>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</si>
  <si>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</si>
  <si>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</si>
  <si>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</si>
  <si>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</si>
  <si>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</si>
  <si>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</si>
  <si>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</si>
  <si>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</si>
  <si>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</si>
  <si>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</si>
  <si>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</si>
  <si>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</si>
  <si>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</si>
  <si>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</si>
  <si>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</si>
  <si>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</si>
  <si>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</si>
  <si>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</si>
  <si>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</si>
  <si>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</si>
  <si>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</si>
  <si>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</si>
  <si>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</si>
  <si>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</si>
  <si>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</si>
  <si>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</si>
  <si>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</si>
  <si>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</si>
  <si>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</si>
  <si>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</si>
  <si>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</si>
  <si>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</si>
  <si>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</si>
  <si>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</si>
  <si>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</si>
  <si>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</si>
  <si>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</si>
  <si>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</si>
  <si>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</si>
  <si>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</si>
  <si>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</si>
  <si>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</si>
  <si>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</si>
  <si>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</si>
  <si>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</si>
  <si>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</si>
  <si>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</si>
  <si>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</si>
  <si>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</si>
  <si>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</si>
  <si>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</si>
  <si>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</si>
  <si>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</si>
  <si>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</si>
  <si>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</si>
  <si>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</si>
  <si>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</si>
  <si>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</si>
  <si>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</si>
  <si>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</si>
  <si>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</si>
  <si>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</si>
  <si>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</si>
  <si>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</si>
  <si>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</si>
  <si>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</si>
  <si>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</si>
  <si>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</si>
  <si>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</si>
  <si>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</si>
  <si>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</si>
  <si>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</si>
  <si>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</si>
  <si>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</si>
  <si>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</si>
  <si>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</si>
  <si>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</si>
  <si>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</si>
  <si>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</si>
  <si>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</si>
  <si>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</si>
  <si>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</si>
  <si>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</si>
  <si>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</si>
  <si>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</si>
  <si>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</si>
  <si>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</si>
  <si>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</si>
  <si>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</si>
  <si>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</si>
  <si>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</si>
  <si>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</si>
  <si>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</si>
  <si>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</si>
  <si>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</si>
  <si>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</si>
  <si>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</si>
  <si>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</si>
  <si>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</si>
  <si>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</si>
  <si>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</si>
  <si>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</si>
  <si>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</si>
  <si>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</si>
  <si>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</si>
  <si>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</si>
  <si>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</si>
  <si>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</si>
  <si>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</si>
  <si>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</si>
  <si>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</si>
  <si>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</si>
  <si>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</si>
  <si>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</si>
  <si>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</si>
  <si>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</si>
  <si>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</si>
  <si>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</si>
  <si>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</si>
  <si>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</si>
  <si>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</si>
  <si>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</si>
  <si>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</si>
  <si>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</si>
  <si>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</si>
  <si>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</si>
  <si>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</si>
  <si>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</si>
  <si>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</si>
  <si>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</si>
  <si>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</si>
  <si>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</si>
  <si>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</si>
  <si>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</si>
  <si>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</si>
  <si>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</si>
  <si>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</si>
  <si>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</si>
  <si>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</si>
  <si>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</si>
  <si>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</si>
  <si>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</si>
  <si>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</si>
  <si>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</si>
  <si>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</si>
  <si>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</si>
  <si>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</si>
  <si>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</si>
  <si>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</si>
  <si>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</si>
  <si>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</si>
  <si>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</si>
  <si>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</si>
  <si>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</si>
  <si>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</si>
  <si>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</si>
  <si>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</si>
  <si>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</si>
  <si>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</si>
  <si>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</si>
  <si>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</si>
  <si>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</si>
  <si>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</si>
  <si>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</si>
  <si>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</si>
  <si>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</si>
  <si>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</si>
  <si>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</si>
  <si>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</si>
  <si>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</si>
  <si>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</si>
  <si>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</si>
  <si>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</si>
  <si>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</si>
  <si>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</si>
  <si>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</si>
  <si>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</si>
  <si>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</si>
  <si>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</si>
  <si>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</si>
  <si>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</si>
  <si>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</si>
  <si>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</si>
  <si>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</si>
  <si>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</si>
  <si>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</si>
  <si>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</si>
  <si>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</si>
  <si>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</si>
  <si>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</si>
  <si>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</si>
  <si>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</si>
  <si>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</si>
  <si>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</si>
  <si>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</si>
  <si>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</si>
  <si>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</si>
  <si>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</si>
  <si>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</si>
  <si>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</si>
  <si>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</si>
  <si>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</si>
  <si>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</si>
  <si>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</si>
  <si>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</si>
  <si>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</si>
  <si>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</si>
  <si>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</si>
  <si>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</si>
  <si>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</si>
  <si>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</si>
  <si>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</si>
  <si>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</si>
  <si>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</si>
  <si>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</si>
  <si>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</si>
  <si>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</si>
  <si>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</si>
  <si>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</si>
  <si>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</si>
  <si>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</si>
  <si>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</si>
  <si>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</si>
  <si>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</si>
  <si>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</si>
  <si>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</si>
  <si>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</si>
  <si>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</si>
  <si>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</si>
  <si>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</si>
  <si>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</si>
  <si>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</si>
  <si>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</si>
  <si>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</si>
  <si>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</si>
  <si>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</si>
  <si>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</si>
  <si>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</si>
  <si>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</si>
  <si>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</si>
  <si>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</si>
  <si>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</si>
  <si>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</si>
  <si>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</si>
  <si>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</si>
  <si>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</si>
  <si>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</si>
  <si>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</si>
  <si>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</si>
  <si>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</si>
  <si>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</si>
  <si>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</si>
  <si>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</si>
  <si>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</si>
  <si>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</si>
  <si>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</si>
  <si>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</si>
  <si>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</si>
  <si>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</si>
  <si>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</si>
  <si>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</si>
  <si>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</si>
  <si>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</si>
  <si>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</si>
  <si>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</si>
  <si>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</si>
  <si>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</si>
  <si>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</si>
  <si>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</si>
  <si>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</si>
  <si>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</si>
  <si>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</si>
  <si>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</si>
  <si>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</si>
  <si>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</si>
  <si>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</si>
  <si>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</si>
  <si>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</si>
  <si>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</si>
  <si>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</si>
  <si>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</si>
  <si>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</si>
  <si>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</si>
  <si>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</si>
  <si>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</si>
  <si>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</si>
  <si>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</si>
  <si>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</si>
  <si>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</si>
  <si>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</si>
  <si>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</si>
  <si>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</si>
  <si>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</si>
  <si>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</si>
  <si>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</si>
  <si>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</si>
  <si>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</si>
  <si>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</si>
  <si>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</si>
  <si>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</si>
  <si>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</si>
  <si>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</si>
  <si>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</si>
  <si>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</si>
  <si>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</si>
  <si>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</si>
  <si>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</si>
  <si>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</si>
  <si>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</si>
  <si>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</si>
  <si>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</si>
  <si>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</si>
  <si>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</si>
  <si>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</si>
  <si>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</si>
  <si>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</si>
  <si>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</si>
  <si>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</si>
  <si>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</si>
  <si>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</si>
  <si>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</si>
  <si>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</si>
  <si>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</si>
  <si>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</si>
  <si>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</si>
  <si>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</si>
  <si>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</si>
  <si>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</si>
  <si>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</si>
  <si>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</si>
  <si>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</si>
  <si>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</si>
  <si>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</si>
  <si>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</si>
  <si>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</si>
  <si>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</si>
  <si>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</si>
  <si>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</si>
  <si>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</si>
  <si>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</si>
  <si>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</si>
  <si>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</si>
  <si>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</si>
  <si>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</si>
  <si>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</si>
  <si>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</si>
  <si>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</si>
  <si>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</si>
  <si>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</si>
  <si>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</si>
  <si>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</si>
  <si>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</si>
  <si>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</si>
  <si>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</si>
  <si>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</si>
  <si>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</si>
  <si>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</si>
  <si>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</si>
  <si>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</si>
  <si>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</si>
  <si>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</si>
  <si>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</si>
  <si>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</si>
  <si>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</si>
  <si>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</si>
  <si>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</si>
  <si>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</si>
  <si>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</si>
  <si>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</si>
  <si>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</si>
  <si>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</si>
  <si>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</si>
  <si>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</si>
  <si>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</si>
  <si>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</si>
  <si>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</si>
  <si>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</si>
  <si>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</si>
  <si>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</si>
  <si>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</si>
  <si>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</si>
  <si>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</si>
  <si>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</si>
  <si>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</si>
  <si>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</si>
  <si>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</si>
  <si>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</si>
  <si>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</si>
  <si>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</si>
  <si>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</si>
  <si>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</si>
  <si>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</si>
  <si>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</si>
  <si>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</si>
  <si>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</si>
  <si>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</si>
  <si>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</si>
  <si>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</si>
  <si>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</si>
  <si>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</si>
  <si>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</si>
  <si>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</si>
  <si>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</si>
  <si>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</si>
  <si>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</si>
  <si>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</si>
  <si>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</si>
  <si>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</si>
  <si>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</si>
  <si>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</si>
  <si>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</si>
  <si>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</si>
  <si>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</si>
  <si>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</si>
  <si>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</si>
  <si>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</si>
  <si>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</si>
  <si>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</si>
  <si>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</si>
  <si>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</si>
  <si>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</si>
  <si>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</si>
  <si>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</si>
  <si>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</si>
  <si>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</si>
  <si>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</si>
  <si>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</si>
  <si>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</si>
  <si>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</si>
  <si>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</si>
  <si>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</si>
  <si>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</si>
  <si>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</si>
  <si>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</si>
  <si>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</si>
  <si>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</si>
  <si>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</si>
  <si>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</si>
  <si>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</si>
  <si>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</si>
  <si>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</si>
  <si>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</si>
  <si>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</si>
  <si>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</si>
  <si>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</si>
  <si>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</si>
  <si>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</si>
  <si>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</si>
  <si>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</si>
  <si>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</si>
  <si>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</si>
  <si>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</si>
  <si>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</si>
  <si>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</si>
  <si>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</si>
  <si>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</si>
  <si>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</si>
  <si>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</si>
  <si>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</si>
  <si>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</si>
  <si>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</si>
  <si>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</si>
  <si>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</si>
  <si>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</si>
  <si>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</si>
  <si>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</si>
  <si>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</si>
  <si>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</si>
  <si>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</si>
  <si>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</si>
  <si>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</si>
  <si>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</si>
  <si>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</si>
  <si>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</si>
  <si>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</si>
  <si>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</si>
  <si>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</si>
  <si>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</si>
  <si>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</si>
  <si>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</si>
  <si>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</si>
  <si>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</si>
  <si>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</si>
  <si>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</si>
  <si>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</si>
  <si>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</si>
  <si>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</si>
  <si>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</si>
  <si>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</si>
  <si>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</si>
  <si>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</si>
  <si>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</si>
  <si>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</si>
  <si>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</si>
  <si>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</si>
  <si>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</si>
  <si>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</si>
  <si>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</si>
  <si>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</si>
  <si>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</si>
  <si>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</si>
  <si>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</si>
  <si>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</si>
  <si>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</si>
  <si>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</si>
  <si>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</si>
  <si>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</si>
  <si>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</si>
  <si>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</si>
  <si>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</si>
  <si>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</si>
  <si>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</si>
  <si>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</si>
  <si>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</si>
  <si>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</si>
  <si>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</si>
  <si>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</si>
  <si>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</si>
  <si>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</si>
  <si>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</si>
  <si>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</si>
  <si>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</si>
  <si>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</si>
  <si>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</si>
  <si>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</si>
  <si>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</si>
  <si>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</si>
  <si>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</si>
  <si>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</si>
  <si>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</si>
  <si>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</si>
  <si>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</si>
  <si>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</si>
  <si>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</si>
  <si>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</si>
  <si>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</si>
  <si>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</si>
  <si>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</si>
  <si>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</si>
  <si>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</si>
  <si>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</si>
  <si>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</si>
  <si>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</si>
  <si>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</si>
  <si>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</si>
  <si>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</si>
  <si>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</si>
  <si>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</si>
  <si>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</si>
  <si>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</si>
  <si>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</si>
  <si>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</si>
  <si>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</si>
  <si>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</si>
  <si>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</si>
  <si>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</si>
  <si>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</si>
  <si>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</si>
  <si>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</si>
  <si>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</si>
  <si>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</si>
  <si>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</si>
  <si>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</si>
  <si>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</si>
  <si>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</si>
  <si>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</si>
  <si>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</si>
  <si>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</si>
  <si>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</si>
  <si>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</si>
  <si>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</si>
  <si>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</si>
  <si>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</si>
  <si>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</si>
  <si>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</si>
  <si>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</si>
  <si>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</si>
  <si>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</si>
  <si>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</si>
  <si>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</si>
  <si>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</si>
  <si>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</si>
  <si>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</si>
  <si>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</si>
  <si>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</si>
  <si>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</si>
  <si>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</si>
  <si>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</si>
  <si>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</si>
  <si>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</si>
  <si>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</si>
  <si>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</si>
  <si>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</si>
  <si>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</si>
  <si>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</si>
  <si>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</si>
  <si>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</si>
  <si>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</si>
  <si>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</si>
  <si>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</si>
  <si>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</si>
  <si>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</si>
  <si>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</si>
  <si>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</si>
  <si>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</si>
  <si>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</si>
  <si>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</si>
  <si>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</si>
  <si>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</si>
  <si>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</si>
  <si>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</si>
  <si>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</si>
  <si>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</si>
  <si>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</si>
  <si>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</si>
  <si>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</si>
  <si>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</si>
  <si>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</si>
  <si>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</si>
  <si>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</si>
  <si>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</si>
  <si>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</si>
  <si>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</si>
  <si>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</si>
  <si>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</si>
  <si>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</si>
  <si>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</si>
  <si>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</si>
  <si>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</si>
  <si>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</si>
  <si>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</si>
  <si>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</si>
  <si>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</si>
  <si>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</si>
  <si>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</si>
  <si>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</si>
  <si>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</si>
  <si>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</si>
  <si>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</si>
  <si>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</si>
  <si>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</si>
  <si>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</si>
  <si>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</si>
  <si>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</si>
  <si>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</si>
  <si>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</si>
  <si>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</si>
  <si>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</si>
  <si>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</si>
  <si>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</si>
  <si>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</si>
  <si>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</si>
  <si>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</si>
  <si>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</si>
  <si>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</si>
  <si>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</si>
  <si>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</si>
  <si>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</si>
  <si>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</si>
  <si>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</si>
  <si>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</si>
  <si>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</si>
  <si>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</si>
  <si>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</si>
  <si>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</si>
  <si>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</si>
  <si>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</si>
  <si>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</si>
  <si>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</si>
  <si>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</si>
  <si>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</si>
  <si>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</si>
  <si>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</si>
  <si>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</si>
  <si>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</si>
  <si>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</si>
  <si>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</si>
  <si>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</si>
  <si>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</si>
  <si>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</si>
  <si>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</si>
  <si>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</si>
  <si>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</si>
  <si>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</si>
  <si>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</si>
  <si>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</si>
  <si>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</si>
  <si>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</si>
  <si>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</si>
  <si>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</si>
  <si>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</si>
  <si>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</si>
  <si>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</si>
  <si>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</si>
  <si>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</si>
  <si>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</si>
  <si>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</si>
  <si>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</si>
  <si>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</si>
  <si>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</si>
  <si>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</si>
  <si>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</si>
  <si>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</si>
  <si>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</si>
  <si>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</si>
  <si>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</si>
  <si>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</si>
  <si>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</si>
  <si>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</si>
  <si>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</si>
  <si>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</si>
  <si>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</si>
  <si>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</si>
  <si>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</si>
  <si>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</si>
  <si>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</si>
  <si>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</si>
  <si>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</si>
  <si>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</si>
  <si>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</si>
  <si>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</si>
  <si>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</si>
  <si>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</si>
  <si>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</si>
  <si>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</si>
  <si>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</si>
  <si>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</si>
  <si>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</si>
  <si>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</si>
  <si>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</si>
  <si>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</si>
  <si>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</si>
  <si>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</si>
  <si>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</si>
  <si>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</si>
  <si>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</si>
  <si>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</si>
  <si>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</si>
  <si>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</si>
  <si>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</si>
  <si>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</si>
  <si>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</si>
  <si>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</si>
  <si>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</si>
  <si>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</si>
  <si>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</si>
  <si>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</si>
  <si>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</si>
  <si>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</si>
  <si>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</si>
  <si>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</si>
  <si>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</si>
  <si>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</si>
  <si>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</si>
  <si>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</si>
  <si>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</si>
  <si>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</si>
  <si>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</si>
  <si>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</si>
  <si>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</si>
  <si>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</si>
  <si>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</si>
  <si>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</si>
  <si>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</si>
  <si>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</si>
  <si>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</si>
  <si>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</si>
  <si>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</si>
  <si>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</si>
  <si>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</si>
  <si>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</si>
  <si>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</si>
  <si>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</si>
  <si>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</si>
  <si>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</si>
  <si>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</si>
  <si>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</si>
  <si>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</si>
  <si>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</si>
  <si>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</si>
  <si>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</si>
  <si>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</si>
  <si>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</si>
  <si>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</si>
  <si>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</si>
  <si>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</si>
  <si>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</si>
  <si>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</si>
  <si>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</si>
  <si>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</si>
  <si>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</si>
  <si>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</si>
  <si>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</si>
  <si>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</si>
  <si>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</si>
  <si>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</si>
  <si>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</si>
  <si>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</si>
  <si>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</si>
  <si>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</si>
  <si>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</si>
  <si>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</si>
  <si>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</si>
  <si>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</si>
  <si>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</si>
  <si>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</si>
  <si>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</si>
  <si>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</si>
  <si>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</si>
  <si>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</si>
  <si>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</si>
  <si>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</si>
  <si>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</si>
  <si>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</si>
  <si>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</si>
  <si>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</si>
  <si>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</si>
  <si>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</si>
  <si>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</si>
  <si>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</si>
  <si>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</si>
  <si>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</si>
  <si>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</si>
  <si>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</si>
  <si>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</si>
  <si>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</si>
  <si>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</si>
  <si>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</si>
  <si>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</si>
  <si>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</si>
  <si>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</si>
  <si>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</si>
  <si>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</si>
  <si>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</si>
  <si>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</si>
  <si>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</si>
  <si>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</si>
  <si>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</si>
  <si>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</si>
  <si>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</si>
  <si>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</si>
  <si>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</si>
  <si>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</si>
  <si>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</si>
  <si>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</si>
  <si>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</si>
  <si>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</si>
  <si>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</si>
  <si>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</si>
  <si>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</si>
  <si>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</si>
  <si>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</si>
  <si>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</si>
  <si>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</si>
  <si>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</si>
  <si>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</si>
  <si>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</si>
  <si>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</si>
  <si>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</si>
  <si>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</si>
  <si>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</si>
  <si>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</si>
  <si>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</si>
  <si>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</si>
  <si>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</si>
  <si>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</si>
  <si>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</si>
  <si>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</si>
  <si>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</si>
  <si>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</si>
  <si>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</si>
  <si>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</si>
  <si>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</si>
  <si>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</si>
  <si>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</si>
  <si>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</si>
  <si>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</si>
  <si>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</si>
  <si>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</si>
  <si>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</si>
  <si>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</si>
  <si>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</si>
  <si>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</si>
  <si>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</si>
  <si>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</si>
  <si>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</si>
  <si>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</si>
  <si>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</si>
  <si>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</si>
  <si>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</si>
  <si>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</si>
  <si>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</si>
  <si>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</si>
  <si>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</si>
  <si>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</si>
  <si>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</si>
  <si>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</si>
  <si>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</si>
  <si>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</si>
  <si>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</si>
  <si>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</si>
  <si>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</si>
  <si>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</si>
  <si>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</si>
  <si>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</si>
  <si>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</si>
  <si>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</si>
  <si>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</si>
  <si>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</si>
  <si>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</si>
  <si>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</si>
  <si>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</si>
  <si>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</si>
  <si>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</si>
  <si>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</si>
  <si>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</si>
  <si>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</si>
  <si>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</si>
  <si>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</si>
  <si>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</si>
  <si>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</si>
  <si>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</si>
  <si>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</si>
  <si>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</si>
  <si>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</si>
  <si>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</si>
  <si>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</si>
  <si>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</si>
  <si>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</si>
  <si>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</si>
  <si>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</si>
  <si>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</si>
  <si>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</si>
  <si>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</si>
  <si>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</si>
  <si>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</si>
  <si>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</si>
  <si>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</si>
  <si>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</si>
  <si>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</si>
  <si>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</si>
  <si>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</si>
  <si>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</si>
  <si>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</si>
  <si>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</si>
  <si>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</si>
  <si>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</si>
  <si>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</si>
  <si>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</si>
  <si>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</si>
  <si>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</si>
  <si>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</si>
  <si>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</si>
  <si>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</si>
  <si>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</si>
  <si>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</si>
  <si>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</si>
  <si>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</si>
  <si>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</si>
  <si>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</si>
  <si>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</si>
  <si>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</si>
  <si>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</si>
  <si>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</si>
  <si>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</si>
  <si>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</si>
  <si>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</si>
  <si>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</si>
  <si>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</si>
  <si>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</si>
  <si>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</si>
  <si>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</si>
  <si>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</si>
  <si>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</si>
  <si>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</si>
  <si>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</si>
  <si>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</si>
  <si>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</si>
  <si>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</si>
  <si>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</si>
  <si>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</si>
  <si>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</si>
  <si>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</si>
  <si>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</si>
  <si>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</si>
  <si>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</si>
  <si>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</si>
  <si>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</si>
  <si>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</si>
  <si>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</si>
  <si>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</si>
  <si>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</si>
  <si>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</si>
  <si>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</si>
  <si>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</si>
  <si>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</si>
  <si>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</si>
  <si>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</si>
  <si>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</si>
  <si>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</si>
  <si>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</si>
  <si>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</si>
  <si>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</si>
  <si>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</si>
  <si>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</si>
  <si>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</si>
  <si>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</si>
  <si>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</si>
  <si>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</si>
  <si>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</si>
  <si>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</si>
  <si>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</si>
  <si>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</si>
  <si>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</si>
  <si>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</si>
  <si>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</si>
  <si>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</si>
  <si>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</si>
  <si>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</si>
  <si>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</si>
  <si>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</si>
  <si>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</si>
  <si>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</si>
  <si>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</si>
  <si>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</si>
  <si>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</si>
  <si>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</si>
  <si>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</si>
  <si>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</si>
  <si>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</si>
  <si>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</si>
  <si>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</si>
  <si>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</si>
  <si>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</si>
  <si>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</si>
  <si>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</si>
  <si>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</si>
  <si>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</si>
  <si>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</si>
  <si>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</si>
  <si>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</si>
  <si>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</si>
  <si>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</si>
  <si>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</si>
  <si>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</si>
  <si>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</si>
  <si>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</si>
  <si>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</si>
  <si>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</si>
  <si>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</si>
  <si>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</si>
  <si>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</si>
  <si>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</si>
  <si>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</si>
  <si>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</si>
  <si>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</si>
  <si>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</si>
  <si>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</si>
  <si>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</si>
  <si>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</si>
  <si>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</si>
  <si>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</si>
  <si>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</si>
  <si>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</si>
  <si>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</si>
  <si>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</si>
  <si>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</si>
  <si>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</si>
  <si>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</si>
  <si>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</si>
  <si>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</si>
  <si>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</si>
  <si>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</si>
  <si>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</si>
  <si>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</si>
  <si>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</si>
  <si>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</si>
  <si>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</si>
  <si>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</si>
  <si>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</si>
  <si>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</si>
  <si>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</si>
  <si>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</si>
  <si>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</si>
  <si>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</si>
  <si>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</si>
  <si>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</si>
  <si>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</si>
  <si>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</si>
  <si>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</si>
  <si>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</si>
  <si>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</si>
  <si>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</si>
  <si>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</si>
  <si>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</si>
  <si>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</si>
  <si>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</si>
  <si>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</si>
  <si>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</si>
  <si>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</si>
  <si>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</si>
  <si>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</si>
  <si>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</si>
  <si>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</si>
  <si>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</si>
  <si>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</si>
  <si>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</si>
  <si>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</si>
  <si>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</si>
  <si>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</si>
  <si>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</si>
  <si>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</si>
  <si>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</si>
  <si>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</si>
  <si>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</si>
  <si>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</si>
  <si>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</si>
  <si>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</si>
  <si>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</si>
  <si>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</si>
  <si>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</si>
  <si>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</si>
  <si>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</si>
  <si>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</si>
  <si>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</si>
  <si>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</si>
  <si>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</si>
  <si>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</si>
  <si>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</si>
  <si>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</si>
  <si>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</si>
  <si>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</si>
  <si>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</si>
  <si>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</si>
  <si>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</si>
  <si>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</si>
  <si>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</si>
  <si>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</si>
  <si>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</si>
  <si>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</si>
  <si>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</si>
  <si>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</si>
  <si>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</si>
  <si>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</si>
  <si>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</si>
  <si>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</si>
  <si>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</si>
  <si>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</si>
  <si>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</si>
  <si>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</si>
  <si>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</si>
  <si>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</si>
  <si>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</si>
  <si>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</si>
  <si>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</si>
  <si>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</si>
  <si>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</si>
  <si>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</si>
  <si>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</si>
  <si>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</si>
  <si>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</si>
  <si>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</si>
  <si>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</si>
  <si>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</si>
  <si>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</si>
  <si>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</si>
  <si>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</si>
  <si>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</si>
  <si>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</si>
  <si>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</si>
  <si>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</si>
  <si>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</si>
  <si>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</si>
  <si>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</si>
  <si>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</si>
  <si>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</si>
  <si>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</si>
  <si>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</si>
  <si>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</si>
  <si>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</si>
  <si>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</si>
  <si>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</si>
  <si>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</si>
  <si>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</si>
  <si>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</si>
  <si>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</si>
  <si>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</si>
  <si>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</si>
  <si>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</si>
  <si>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</si>
  <si>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</si>
  <si>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</si>
  <si>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</si>
  <si>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</si>
  <si>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</si>
  <si>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</si>
  <si>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</si>
  <si>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</si>
  <si>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</si>
  <si>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</si>
  <si>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</si>
  <si>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</si>
  <si>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</si>
  <si>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</si>
  <si>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</si>
  <si>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</si>
  <si>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</si>
  <si>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</si>
  <si>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</si>
  <si>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</si>
  <si>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</si>
  <si>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</si>
  <si>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</si>
  <si>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</si>
  <si>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</si>
  <si>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</si>
  <si>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</si>
  <si>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</si>
  <si>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</si>
  <si>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</si>
  <si>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</si>
  <si>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</si>
  <si>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</si>
  <si>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</si>
  <si>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</si>
  <si>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</si>
  <si>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</si>
  <si>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</si>
  <si>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</si>
  <si>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</si>
  <si>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</si>
  <si>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</si>
  <si>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</si>
  <si>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</si>
  <si>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</si>
  <si>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</si>
  <si>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</si>
  <si>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</si>
  <si>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</si>
  <si>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</si>
  <si>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</si>
  <si>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</si>
  <si>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</si>
  <si>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</si>
  <si>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</si>
  <si>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</si>
  <si>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</si>
  <si>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</si>
  <si>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</si>
  <si>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</si>
  <si>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</si>
  <si>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</si>
  <si>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</si>
  <si>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</si>
  <si>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</si>
  <si>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</si>
  <si>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</si>
  <si>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</si>
  <si>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</si>
  <si>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</si>
  <si>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</si>
  <si>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</si>
  <si>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</si>
  <si>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</si>
  <si>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</si>
  <si>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</si>
  <si>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</si>
  <si>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</si>
  <si>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</si>
  <si>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</si>
  <si>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</si>
  <si>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</si>
  <si>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</si>
  <si>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</si>
  <si>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</si>
  <si>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</si>
  <si>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</si>
  <si>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</si>
  <si>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</si>
  <si>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</si>
  <si>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</si>
  <si>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</si>
  <si>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</si>
  <si>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</si>
  <si>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</si>
  <si>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</si>
  <si>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</si>
  <si>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</si>
  <si>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</si>
  <si>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</si>
  <si>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</si>
  <si>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</si>
  <si>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</si>
  <si>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</si>
  <si>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</si>
  <si>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</si>
  <si>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</si>
  <si>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</si>
  <si>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</si>
  <si>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</si>
  <si>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</si>
  <si>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</si>
  <si>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</si>
  <si>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</si>
  <si>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</si>
  <si>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</si>
  <si>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</si>
  <si>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</si>
  <si>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</si>
  <si>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</si>
  <si>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</si>
  <si>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</si>
  <si>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</si>
  <si>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</si>
  <si>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</si>
  <si>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</si>
  <si>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</si>
  <si>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</si>
  <si>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</si>
  <si>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</si>
  <si>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</si>
  <si>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</si>
  <si>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</si>
  <si>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</si>
  <si>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</si>
  <si>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</si>
  <si>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</si>
  <si>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</si>
  <si>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</si>
  <si>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</si>
  <si>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</si>
  <si>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</si>
  <si>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</si>
  <si>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</si>
  <si>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</si>
  <si>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</si>
  <si>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</si>
  <si>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</si>
  <si>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</si>
  <si>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</si>
  <si>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</si>
  <si>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</si>
  <si>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</si>
  <si>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</si>
  <si>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</si>
  <si>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</si>
  <si>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</si>
  <si>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</si>
  <si>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</si>
  <si>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</si>
  <si>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</si>
  <si>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</si>
  <si>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</si>
  <si>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</si>
  <si>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</si>
  <si>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</si>
  <si>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</si>
  <si>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</si>
  <si>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</si>
  <si>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</si>
  <si>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</si>
  <si>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</si>
  <si>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</si>
  <si>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</si>
  <si>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</si>
  <si>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</si>
  <si>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</si>
  <si>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</si>
  <si>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</si>
  <si>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</si>
  <si>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</si>
  <si>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</si>
  <si>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</si>
  <si>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</si>
  <si>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</si>
  <si>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</si>
  <si>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</si>
  <si>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</si>
  <si>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</si>
  <si>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</si>
  <si>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</si>
  <si>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</si>
  <si>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</si>
  <si>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</si>
  <si>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</si>
  <si>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</si>
  <si>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</si>
  <si>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</si>
  <si>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</si>
  <si>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</si>
  <si>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</si>
  <si>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</si>
  <si>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</si>
  <si>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</si>
  <si>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</si>
  <si>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</si>
  <si>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</si>
  <si>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</si>
  <si>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</si>
  <si>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</si>
  <si>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</si>
  <si>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</si>
  <si>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</si>
  <si>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</si>
  <si>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</si>
  <si>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</si>
  <si>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</si>
  <si>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</si>
  <si>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</si>
  <si>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</si>
  <si>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</si>
  <si>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</si>
  <si>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</si>
  <si>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</si>
  <si>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</si>
  <si>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</si>
  <si>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</si>
  <si>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</si>
  <si>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</si>
  <si>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</si>
  <si>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</si>
  <si>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</si>
  <si>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</si>
  <si>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</si>
  <si>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</si>
  <si>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</si>
  <si>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</si>
  <si>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</si>
  <si>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</si>
  <si>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</si>
  <si>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</si>
  <si>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</si>
  <si>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</si>
  <si>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</si>
  <si>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</si>
  <si>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</si>
  <si>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</si>
  <si>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</si>
  <si>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</si>
  <si>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</si>
  <si>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</si>
  <si>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</si>
  <si>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</si>
  <si>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</si>
  <si>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</si>
  <si>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</si>
  <si>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</si>
  <si>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</si>
  <si>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</si>
  <si>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</si>
  <si>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</si>
  <si>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</si>
  <si>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</si>
  <si>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</si>
  <si>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</si>
  <si>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</si>
  <si>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</si>
  <si>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</si>
  <si>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</si>
  <si>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</si>
  <si>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</si>
  <si>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</si>
  <si>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</si>
  <si>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</si>
  <si>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</si>
  <si>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</si>
  <si>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</si>
  <si>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</si>
  <si>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</si>
  <si>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</si>
  <si>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</si>
  <si>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</si>
  <si>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</si>
  <si>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</si>
  <si>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</si>
  <si>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</si>
  <si>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</si>
  <si>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</si>
  <si>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</si>
  <si>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</si>
  <si>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</si>
  <si>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</si>
  <si>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</si>
  <si>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</si>
  <si>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</si>
  <si>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</si>
  <si>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</si>
  <si>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</si>
  <si>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</si>
  <si>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</si>
  <si>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</si>
  <si>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</si>
  <si>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</si>
  <si>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</si>
  <si>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</si>
  <si>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</si>
  <si>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</si>
  <si>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</si>
  <si>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</si>
  <si>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</si>
  <si>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</si>
  <si>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</si>
  <si>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</si>
  <si>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</si>
  <si>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</si>
  <si>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</si>
  <si>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</si>
  <si>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</si>
  <si>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</si>
  <si>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</si>
  <si>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</si>
  <si>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</si>
  <si>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</si>
  <si>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</si>
  <si>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</si>
  <si>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</si>
  <si>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</si>
  <si>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</si>
  <si>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</si>
  <si>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</si>
  <si>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</si>
  <si>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</si>
  <si>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</si>
  <si>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</si>
  <si>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</si>
  <si>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</si>
  <si>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</si>
  <si>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</si>
  <si>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</si>
  <si>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</si>
  <si>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</si>
  <si>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</si>
  <si>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</si>
  <si>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</si>
  <si>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</si>
  <si>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</si>
  <si>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</si>
  <si>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</si>
  <si>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</si>
  <si>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</si>
  <si>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</si>
  <si>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</si>
  <si>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</si>
  <si>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</si>
  <si>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</si>
  <si>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</si>
  <si>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</si>
  <si>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</si>
  <si>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</si>
  <si>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</si>
  <si>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</si>
  <si>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</si>
  <si>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</si>
  <si>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</si>
  <si>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</si>
  <si>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</si>
  <si>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</si>
  <si>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</si>
  <si>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</si>
  <si>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</si>
  <si>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</si>
  <si>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</si>
  <si>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</si>
  <si>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</si>
  <si>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</si>
  <si>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</si>
  <si>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</si>
  <si>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</si>
  <si>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</si>
  <si>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</si>
  <si>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</si>
  <si>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</si>
  <si>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</si>
  <si>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</si>
  <si>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</si>
  <si>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</si>
  <si>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</si>
  <si>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</si>
  <si>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</si>
  <si>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</si>
  <si>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</si>
  <si>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</si>
  <si>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</si>
  <si>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</si>
  <si>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</si>
  <si>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</si>
  <si>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</si>
  <si>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</si>
  <si>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</si>
  <si>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</si>
  <si>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</si>
  <si>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</si>
  <si>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</si>
  <si>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</si>
  <si>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</si>
  <si>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</si>
  <si>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</si>
  <si>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</si>
  <si>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</si>
  <si>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</si>
  <si>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</si>
  <si>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</si>
  <si>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</si>
  <si>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</si>
  <si>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</si>
  <si>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</si>
  <si>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</si>
  <si>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</si>
  <si>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</si>
  <si>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</si>
  <si>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</si>
  <si>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</si>
  <si>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</si>
  <si>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</si>
  <si>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</si>
  <si>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</si>
  <si>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</si>
  <si>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</si>
  <si>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</si>
  <si>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</si>
  <si>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</si>
  <si>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</si>
  <si>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</si>
  <si>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</si>
  <si>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</si>
  <si>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</si>
  <si>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</si>
  <si>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</si>
  <si>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</si>
  <si>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</si>
  <si>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</si>
  <si>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</si>
  <si>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</si>
  <si>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</si>
  <si>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</si>
  <si>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</si>
  <si>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</si>
  <si>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</si>
  <si>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</si>
  <si>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</si>
  <si>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</si>
  <si>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</si>
  <si>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</si>
  <si>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</si>
  <si>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</si>
  <si>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</si>
  <si>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</si>
  <si>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</si>
  <si>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</si>
  <si>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</si>
  <si>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</si>
  <si>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</si>
  <si>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</si>
  <si>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</si>
  <si>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</si>
  <si>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</si>
  <si>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</si>
  <si>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</si>
  <si>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</si>
  <si>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</si>
  <si>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</si>
  <si>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</si>
  <si>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</si>
  <si>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</si>
  <si>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</si>
  <si>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</si>
  <si>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</si>
  <si>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</si>
  <si>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</si>
  <si>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</si>
  <si>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</si>
  <si>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</si>
  <si>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</si>
  <si>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</si>
  <si>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</si>
  <si>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</si>
  <si>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</si>
  <si>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</si>
  <si>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</si>
  <si>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</si>
  <si>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</si>
  <si>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</si>
  <si>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</si>
  <si>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</si>
  <si>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</si>
  <si>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</si>
  <si>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</si>
  <si>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</si>
  <si>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</si>
  <si>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</si>
  <si>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</si>
  <si>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</si>
  <si>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</si>
  <si>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</si>
  <si>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</si>
  <si>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</si>
  <si>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</si>
  <si>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</si>
  <si>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</si>
  <si>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</si>
  <si>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</si>
  <si>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</si>
  <si>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</si>
  <si>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</si>
  <si>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</si>
  <si>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</si>
  <si>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</si>
  <si>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</si>
  <si>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</si>
  <si>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</si>
  <si>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</si>
  <si>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</si>
  <si>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</si>
  <si>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</si>
  <si>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</si>
  <si>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</si>
  <si>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</si>
  <si>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</si>
  <si>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</si>
  <si>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</si>
  <si>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</si>
  <si>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</si>
  <si>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</si>
  <si>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</si>
  <si>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</si>
  <si>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</si>
  <si>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</si>
  <si>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</si>
  <si>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</si>
  <si>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</si>
  <si>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</si>
  <si>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</si>
  <si>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</si>
  <si>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</si>
  <si>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</si>
  <si>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</si>
  <si>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</si>
  <si>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</si>
  <si>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</si>
  <si>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</si>
  <si>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</si>
  <si>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</si>
  <si>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</si>
  <si>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</si>
  <si>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</si>
  <si>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</si>
  <si>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</si>
  <si>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</si>
  <si>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</si>
  <si>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</si>
  <si>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</si>
  <si>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</si>
  <si>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</si>
  <si>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</si>
  <si>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</si>
  <si>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</si>
  <si>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</si>
  <si>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</si>
  <si>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</si>
  <si>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</si>
  <si>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</si>
  <si>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</si>
  <si>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</si>
  <si>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</si>
  <si>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</si>
  <si>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</si>
  <si>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</si>
  <si>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</si>
  <si>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</si>
  <si>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</si>
  <si>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</si>
  <si>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</si>
  <si>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</si>
  <si>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</si>
  <si>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</si>
  <si>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</si>
  <si>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</si>
  <si>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</si>
  <si>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</si>
  <si>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</si>
  <si>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</si>
  <si>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</si>
  <si>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</si>
  <si>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</si>
  <si>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</si>
  <si>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</si>
  <si>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</si>
  <si>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</si>
  <si>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</si>
  <si>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</si>
  <si>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</si>
  <si>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</si>
  <si>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</si>
  <si>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</si>
  <si>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</si>
  <si>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</si>
  <si>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</si>
  <si>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</si>
  <si>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</si>
  <si>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</si>
  <si>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</si>
  <si>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</si>
  <si>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</si>
  <si>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</si>
  <si>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</si>
  <si>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</si>
  <si>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</si>
  <si>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</si>
  <si>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</si>
  <si>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</si>
  <si>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</si>
  <si>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</si>
  <si>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</si>
  <si>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</si>
  <si>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</si>
  <si>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</si>
  <si>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</si>
  <si>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</si>
  <si>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</si>
  <si>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</si>
  <si>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</si>
  <si>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</si>
  <si>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</si>
  <si>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</si>
  <si>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</si>
  <si>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</si>
  <si>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</si>
  <si>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</si>
  <si>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</si>
  <si>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</si>
  <si>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</si>
  <si>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</si>
  <si>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</si>
  <si>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</si>
  <si>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</si>
  <si>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</si>
  <si>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</si>
  <si>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</si>
  <si>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</si>
  <si>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</si>
  <si>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</si>
  <si>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</si>
  <si>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</si>
  <si>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</si>
  <si>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</si>
  <si>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</si>
  <si>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</si>
  <si>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</si>
  <si>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</si>
  <si>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</si>
  <si>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</si>
  <si>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</si>
  <si>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</si>
  <si>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</si>
  <si>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</si>
  <si>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</si>
  <si>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</si>
  <si>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</si>
  <si>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</si>
  <si>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</si>
  <si>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</si>
  <si>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</si>
  <si>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</si>
  <si>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</si>
  <si>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</si>
  <si>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</si>
  <si>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</si>
  <si>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</si>
  <si>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</si>
  <si>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</si>
  <si>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</si>
  <si>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</si>
  <si>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</si>
  <si>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</si>
  <si>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</si>
  <si>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</si>
  <si>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</si>
  <si>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</si>
  <si>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</si>
  <si>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</si>
  <si>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</si>
  <si>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</si>
  <si>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</si>
  <si>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</si>
  <si>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</si>
  <si>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</si>
  <si>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</si>
  <si>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</si>
  <si>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</si>
  <si>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</si>
  <si>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</si>
  <si>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</si>
  <si>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</si>
  <si>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</si>
  <si>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</si>
  <si>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</si>
  <si>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</si>
  <si>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</si>
  <si>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</si>
  <si>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</si>
  <si>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</si>
  <si>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</si>
  <si>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</si>
  <si>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</si>
  <si>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</si>
  <si>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</si>
  <si>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</si>
  <si>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</si>
  <si>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</si>
  <si>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</si>
  <si>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</si>
  <si>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</si>
  <si>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</si>
  <si>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</si>
  <si>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</si>
  <si>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</si>
  <si>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</si>
  <si>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</si>
  <si>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</si>
  <si>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</si>
  <si>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</si>
  <si>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</si>
  <si>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</si>
  <si>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</si>
  <si>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</si>
  <si>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</si>
  <si>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</si>
  <si>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</si>
  <si>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</si>
  <si>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</si>
  <si>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</si>
  <si>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</si>
  <si>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</si>
  <si>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</si>
  <si>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</si>
  <si>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</si>
  <si>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</si>
  <si>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</si>
  <si>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</si>
  <si>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</si>
  <si>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</si>
  <si>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</si>
  <si>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</si>
  <si>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</si>
  <si>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</si>
  <si>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</si>
  <si>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</si>
  <si>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</si>
  <si>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</si>
  <si>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</si>
  <si>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</si>
  <si>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</si>
  <si>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</si>
  <si>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</si>
  <si>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</si>
  <si>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</si>
  <si>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</si>
  <si>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</si>
  <si>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</si>
  <si>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</si>
  <si>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</si>
  <si>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</si>
  <si>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</si>
  <si>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</si>
  <si>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</si>
  <si>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</si>
  <si>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</si>
  <si>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</si>
  <si>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</si>
  <si>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</si>
  <si>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</si>
  <si>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</si>
  <si>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</si>
  <si>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</si>
  <si>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</si>
  <si>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</si>
  <si>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</si>
  <si>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</si>
  <si>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</si>
  <si>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</si>
  <si>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</si>
  <si>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</si>
  <si>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</si>
  <si>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</si>
  <si>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</si>
  <si>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</si>
  <si>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</si>
  <si>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</si>
  <si>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</si>
  <si>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</si>
  <si>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</si>
  <si>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</si>
  <si>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</si>
  <si>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</si>
  <si>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</si>
  <si>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</si>
  <si>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</si>
  <si>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</si>
  <si>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</si>
  <si>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</si>
  <si>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</si>
  <si>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</si>
  <si>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</si>
  <si>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</si>
  <si>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</si>
  <si>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</si>
  <si>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</si>
  <si>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</si>
  <si>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</si>
  <si>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</si>
  <si>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</si>
  <si>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</si>
  <si>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</si>
  <si>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</si>
  <si>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</si>
  <si>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</si>
  <si>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</si>
  <si>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</si>
  <si>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</si>
  <si>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</si>
  <si>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</si>
  <si>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</si>
  <si>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</si>
  <si>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</si>
  <si>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</si>
  <si>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</si>
  <si>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</si>
  <si>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</si>
  <si>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</si>
  <si>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</si>
  <si>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</si>
  <si>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</si>
  <si>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</si>
  <si>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</si>
  <si>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</si>
  <si>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</si>
  <si>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</si>
  <si>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</si>
  <si>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</si>
  <si>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</si>
  <si>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</si>
  <si>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</si>
  <si>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</si>
  <si>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</si>
  <si>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</si>
  <si>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</si>
  <si>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</si>
  <si>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</si>
  <si>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</si>
  <si>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</si>
  <si>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</si>
  <si>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</si>
  <si>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</si>
  <si>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</si>
  <si>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</si>
  <si>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</si>
  <si>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</si>
  <si>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</si>
  <si>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</si>
  <si>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</si>
  <si>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</si>
  <si>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</si>
  <si>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</si>
  <si>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</si>
  <si>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</si>
  <si>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</si>
  <si>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</si>
  <si>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</si>
  <si>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</si>
  <si>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</si>
  <si>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</si>
  <si>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</si>
  <si>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</si>
  <si>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</si>
  <si>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</si>
  <si>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</si>
  <si>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</si>
  <si>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</si>
  <si>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</si>
  <si>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</si>
  <si>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</si>
  <si>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</si>
  <si>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</si>
  <si>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</si>
  <si>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</si>
  <si>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</si>
  <si>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</si>
  <si>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</si>
  <si>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</si>
  <si>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</si>
  <si>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</si>
  <si>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</si>
  <si>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</si>
  <si>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</si>
  <si>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</si>
  <si>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</si>
  <si>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</si>
  <si>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</si>
  <si>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</si>
  <si>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</si>
  <si>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</si>
  <si>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</si>
  <si>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</si>
  <si>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</si>
  <si>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</si>
  <si>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</si>
  <si>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</si>
  <si>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</si>
  <si>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</si>
  <si>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</si>
  <si>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</si>
  <si>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</si>
  <si>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</si>
  <si>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</si>
  <si>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</si>
  <si>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</si>
  <si>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</si>
  <si>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</si>
  <si>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</si>
  <si>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</si>
  <si>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</si>
  <si>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</si>
  <si>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</si>
  <si>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</si>
  <si>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</si>
  <si>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</si>
  <si>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</si>
  <si>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</si>
  <si>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</si>
  <si>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</si>
  <si>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</si>
  <si>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</si>
  <si>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</si>
  <si>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</si>
  <si>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</si>
  <si>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</si>
  <si>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</si>
  <si>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</si>
  <si>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</si>
  <si>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</si>
  <si>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</si>
  <si>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</si>
  <si>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</si>
  <si>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</si>
  <si>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</si>
  <si>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</si>
  <si>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</si>
  <si>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</si>
  <si>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</si>
  <si>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</si>
  <si>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</si>
  <si>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</si>
  <si>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</si>
  <si>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</si>
  <si>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</si>
  <si>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</si>
  <si>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</si>
  <si>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</si>
  <si>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</si>
  <si>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</si>
  <si>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</si>
  <si>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</si>
  <si>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</si>
  <si>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</si>
  <si>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</si>
  <si>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</si>
  <si>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</si>
  <si>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</si>
  <si>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</si>
  <si>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</si>
  <si>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</si>
  <si>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</si>
  <si>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</si>
  <si>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</si>
  <si>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</si>
  <si>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</si>
  <si>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</si>
  <si>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</si>
  <si>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</si>
  <si>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</si>
  <si>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</si>
  <si>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</si>
  <si>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</si>
  <si>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</si>
  <si>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</si>
  <si>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</si>
  <si>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</si>
  <si>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</si>
  <si>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</si>
  <si>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</si>
  <si>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</si>
  <si>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</si>
  <si>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</si>
  <si>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</si>
  <si>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</si>
  <si>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</si>
  <si>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</si>
  <si>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</si>
  <si>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</si>
  <si>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</si>
  <si>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</si>
  <si>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</si>
  <si>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</si>
  <si>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</si>
  <si>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</si>
  <si>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</si>
  <si>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</si>
  <si>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</si>
  <si>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</si>
  <si>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</si>
  <si>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</si>
  <si>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</si>
  <si>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</si>
  <si>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</si>
  <si>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</si>
  <si>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</si>
  <si>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</si>
  <si>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</si>
  <si>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</si>
  <si>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</si>
  <si>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</si>
  <si>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</si>
  <si>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</si>
  <si>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</si>
  <si>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</si>
  <si>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</si>
  <si>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</si>
  <si>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</si>
  <si>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</si>
  <si>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</si>
  <si>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</si>
  <si>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</si>
  <si>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</si>
  <si>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</si>
  <si>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</si>
  <si>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</si>
  <si>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</si>
  <si>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</si>
  <si>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</si>
  <si>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</si>
  <si>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</si>
  <si>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</si>
  <si>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</si>
  <si>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</si>
  <si>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</si>
  <si>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</si>
  <si>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</si>
  <si>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</si>
  <si>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</si>
  <si>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</si>
  <si>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</si>
  <si>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</si>
  <si>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</si>
  <si>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</si>
  <si>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</si>
  <si>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</si>
  <si>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</si>
  <si>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</si>
  <si>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</si>
  <si>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</si>
  <si>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</si>
  <si>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</si>
  <si>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</si>
  <si>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</si>
  <si>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</si>
  <si>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</si>
  <si>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</si>
  <si>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</si>
  <si>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</si>
  <si>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</si>
  <si>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</si>
  <si>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</si>
  <si>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</si>
  <si>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</si>
  <si>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</si>
  <si>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</si>
  <si>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</si>
  <si>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</si>
  <si>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</si>
  <si>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</si>
  <si>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</si>
  <si>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</si>
  <si>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</si>
  <si>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</si>
  <si>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</si>
  <si>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</si>
  <si>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</si>
  <si>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</si>
  <si>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</si>
  <si>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</si>
  <si>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</si>
  <si>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</si>
  <si>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</si>
  <si>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</si>
  <si>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</si>
  <si>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</si>
  <si>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</si>
  <si>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</si>
  <si>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</si>
  <si>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</si>
  <si>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</si>
  <si>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</si>
  <si>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</si>
  <si>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</si>
  <si>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</si>
  <si>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</si>
  <si>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</si>
  <si>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</si>
  <si>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</si>
  <si>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</si>
  <si>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</si>
  <si>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</si>
  <si>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</si>
  <si>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</si>
  <si>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</si>
  <si>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</si>
  <si>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</si>
  <si>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</si>
  <si>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</si>
  <si>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</si>
  <si>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</si>
  <si>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</si>
  <si>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</si>
  <si>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</si>
  <si>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</si>
  <si>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</si>
  <si>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</si>
  <si>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</si>
  <si>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</si>
  <si>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</si>
  <si>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</si>
  <si>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</si>
  <si>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</si>
  <si>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</si>
  <si>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</si>
  <si>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</si>
  <si>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</si>
  <si>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</si>
  <si>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</si>
  <si>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</si>
  <si>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</si>
  <si>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</si>
  <si>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</si>
  <si>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</si>
  <si>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</si>
  <si>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</si>
  <si>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</si>
  <si>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</si>
  <si>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</si>
  <si>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</si>
  <si>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</si>
  <si>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</si>
  <si>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</si>
  <si>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</si>
  <si>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</si>
  <si>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</si>
  <si>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</si>
  <si>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</si>
  <si>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</si>
  <si>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</si>
  <si>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</si>
  <si>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</si>
  <si>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</si>
  <si>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</si>
  <si>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</si>
  <si>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</si>
  <si>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</si>
  <si>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</si>
  <si>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</si>
  <si>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</si>
  <si>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</si>
  <si>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</si>
  <si>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</si>
  <si>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</si>
  <si>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</si>
  <si>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</si>
  <si>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</si>
  <si>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</si>
  <si>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</si>
  <si>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</si>
  <si>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</si>
  <si>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</si>
  <si>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</si>
  <si>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</si>
  <si>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</si>
  <si>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</si>
  <si>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</si>
  <si>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</si>
  <si>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</si>
  <si>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</si>
  <si>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</si>
  <si>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</si>
  <si>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</si>
  <si>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</si>
  <si>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</si>
  <si>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</si>
  <si>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</si>
  <si>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</si>
  <si>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</si>
  <si>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</si>
  <si>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</si>
  <si>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</si>
  <si>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</si>
  <si>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</si>
  <si>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</si>
  <si>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</si>
  <si>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</si>
  <si>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</si>
  <si>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</si>
  <si>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</si>
  <si>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</si>
  <si>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</si>
  <si>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</si>
  <si>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</si>
  <si>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</si>
  <si>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</si>
  <si>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</si>
  <si>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</si>
  <si>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</si>
  <si>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</si>
  <si>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</si>
  <si>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</si>
  <si>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</si>
  <si>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</si>
  <si>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</si>
  <si>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</si>
  <si>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</si>
  <si>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</si>
  <si>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</si>
  <si>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</si>
  <si>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</si>
  <si>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</si>
  <si>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</si>
  <si>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</si>
  <si>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</si>
  <si>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</si>
  <si>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</si>
  <si>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</si>
  <si>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</si>
  <si>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</si>
  <si>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</si>
  <si>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</si>
  <si>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</si>
  <si>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</si>
  <si>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</si>
  <si>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</si>
  <si>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</si>
  <si>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</si>
  <si>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</si>
  <si>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</si>
  <si>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</si>
  <si>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</si>
  <si>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</si>
  <si>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</si>
  <si>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</si>
  <si>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</si>
  <si>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</si>
  <si>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</si>
  <si>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</si>
  <si>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</si>
  <si>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</si>
  <si>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</si>
  <si>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</si>
  <si>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</si>
  <si>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</si>
  <si>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</si>
  <si>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</si>
  <si>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</si>
  <si>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</si>
  <si>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</si>
  <si>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</si>
  <si>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</si>
  <si>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</si>
  <si>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</si>
  <si>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</si>
  <si>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</si>
  <si>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</si>
  <si>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</si>
  <si>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</si>
  <si>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</si>
  <si>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</si>
  <si>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</si>
  <si>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</si>
  <si>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</si>
  <si>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</si>
  <si>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</si>
  <si>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</si>
  <si>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</si>
  <si>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</si>
  <si>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</si>
  <si>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</si>
  <si>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</si>
  <si>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</si>
  <si>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</si>
  <si>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</si>
  <si>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</si>
  <si>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</si>
  <si>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</si>
  <si>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</si>
  <si>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</si>
  <si>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</si>
  <si>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</si>
  <si>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</si>
  <si>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</si>
  <si>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</si>
  <si>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</si>
  <si>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</si>
  <si>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</si>
  <si>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</si>
  <si>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</si>
  <si>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</si>
  <si>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</si>
  <si>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</si>
  <si>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</si>
  <si>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</si>
  <si>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</si>
  <si>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</si>
  <si>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</si>
  <si>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</si>
  <si>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</si>
  <si>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</si>
  <si>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</si>
  <si>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</si>
  <si>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</si>
  <si>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</si>
  <si>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</si>
  <si>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</si>
  <si>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</si>
  <si>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</si>
  <si>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</si>
  <si>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</si>
  <si>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</si>
  <si>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</si>
  <si>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</si>
  <si>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</si>
  <si>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</si>
  <si>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</si>
  <si>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</si>
  <si>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</si>
  <si>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</si>
  <si>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</si>
  <si>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</si>
  <si>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</si>
  <si>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</si>
  <si>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</si>
  <si>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</si>
  <si>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</si>
  <si>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</si>
  <si>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</si>
  <si>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</si>
  <si>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</si>
  <si>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</si>
  <si>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</si>
  <si>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</si>
  <si>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</si>
  <si>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</si>
  <si>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</si>
  <si>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</si>
  <si>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</si>
  <si>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</si>
  <si>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</si>
  <si>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</si>
  <si>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</si>
  <si>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</si>
  <si>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</si>
  <si>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</si>
  <si>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</si>
  <si>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</si>
  <si>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</si>
  <si>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</si>
  <si>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</si>
  <si>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</si>
  <si>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</si>
  <si>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</si>
  <si>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</si>
  <si>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</si>
  <si>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</si>
  <si>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</si>
  <si>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</si>
  <si>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</si>
  <si>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</si>
  <si>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</si>
  <si>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</si>
  <si>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</si>
  <si>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</si>
  <si>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</si>
  <si>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</si>
  <si>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</si>
  <si>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</si>
  <si>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</si>
  <si>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</si>
  <si>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</si>
  <si>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</si>
  <si>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</si>
  <si>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</si>
  <si>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</si>
  <si>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</si>
  <si>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</si>
  <si>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</si>
  <si>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</si>
  <si>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</si>
  <si>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</si>
  <si>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</si>
  <si>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</si>
  <si>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</si>
  <si>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</si>
  <si>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</si>
  <si>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</si>
  <si>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</si>
  <si>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</si>
  <si>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</si>
  <si>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</si>
  <si>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</si>
  <si>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</si>
  <si>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</si>
  <si>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</si>
  <si>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</si>
  <si>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</si>
  <si>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</si>
  <si>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</si>
  <si>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</si>
  <si>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</si>
  <si>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</si>
  <si>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</si>
  <si>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</si>
  <si>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</si>
  <si>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</si>
  <si>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</si>
  <si>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</si>
  <si>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</si>
  <si>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</si>
  <si>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</si>
  <si>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</si>
  <si>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</si>
  <si>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</si>
  <si>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</si>
  <si>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</si>
  <si>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</si>
  <si>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</si>
  <si>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</si>
  <si>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</si>
  <si>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</si>
  <si>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</si>
  <si>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</si>
  <si>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</si>
  <si>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</si>
  <si>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</si>
  <si>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</si>
  <si>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</si>
  <si>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</si>
  <si>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</si>
  <si>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</si>
  <si>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</si>
  <si>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</si>
  <si>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</si>
  <si>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</si>
  <si>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</si>
  <si>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</si>
  <si>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</si>
  <si>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</si>
  <si>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</si>
  <si>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</si>
  <si>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</si>
  <si>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</si>
  <si>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</si>
  <si>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</si>
  <si>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</si>
  <si>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</si>
  <si>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</si>
  <si>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</si>
  <si>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</si>
  <si>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</si>
  <si>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</si>
  <si>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</si>
  <si>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</si>
  <si>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</si>
  <si>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</si>
  <si>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</si>
  <si>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</si>
  <si>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</si>
  <si>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</si>
  <si>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</si>
  <si>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</si>
  <si>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</si>
  <si>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</si>
  <si>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</si>
  <si>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</si>
  <si>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</si>
  <si>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</si>
  <si>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</si>
  <si>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</si>
  <si>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</si>
  <si>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</si>
  <si>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</si>
  <si>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</si>
  <si>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</si>
  <si>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</si>
  <si>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</si>
  <si>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</si>
  <si>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</si>
  <si>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</si>
  <si>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</si>
  <si>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</si>
  <si>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</si>
  <si>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</si>
  <si>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</si>
  <si>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</si>
  <si>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</si>
  <si>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</si>
  <si>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</si>
  <si>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</si>
  <si>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</si>
  <si>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</si>
  <si>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</si>
  <si>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</si>
  <si>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</si>
  <si>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</si>
  <si>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</si>
  <si>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</si>
  <si>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</si>
  <si>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</si>
  <si>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</si>
  <si>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</si>
  <si>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</si>
  <si>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</si>
  <si>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</si>
  <si>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</si>
  <si>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</si>
  <si>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</si>
  <si>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</si>
  <si>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</si>
  <si>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</si>
  <si>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</si>
  <si>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</si>
  <si>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</si>
  <si>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</si>
  <si>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</si>
  <si>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</si>
  <si>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</si>
  <si>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</si>
  <si>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</si>
  <si>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</si>
  <si>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</si>
  <si>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</si>
  <si>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</si>
  <si>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</si>
  <si>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</si>
  <si>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</si>
  <si>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</si>
  <si>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</si>
  <si>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</si>
  <si>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</si>
  <si>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</si>
  <si>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</si>
  <si>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</si>
  <si>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</si>
  <si>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</si>
  <si>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</si>
  <si>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</si>
  <si>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</si>
  <si>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</si>
  <si>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</si>
  <si>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</si>
  <si>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</si>
  <si>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</si>
  <si>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</si>
  <si>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</si>
  <si>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</si>
  <si>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</si>
  <si>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</si>
  <si>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</si>
  <si>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</si>
  <si>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</si>
  <si>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</si>
  <si>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</si>
  <si>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</si>
  <si>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</si>
  <si>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</si>
  <si>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</si>
  <si>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</si>
  <si>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</si>
  <si>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</si>
  <si>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</si>
  <si>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</si>
  <si>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</si>
  <si>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</si>
  <si>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</si>
  <si>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</si>
  <si>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</si>
  <si>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</si>
  <si>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</si>
  <si>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</si>
  <si>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</si>
  <si>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</si>
  <si>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</si>
  <si>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</si>
  <si>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</si>
  <si>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</si>
  <si>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</si>
  <si>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</si>
  <si>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</si>
  <si>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</si>
  <si>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</si>
  <si>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</si>
  <si>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</si>
  <si>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</si>
  <si>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</si>
  <si>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</si>
  <si>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</si>
  <si>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</si>
  <si>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</si>
  <si>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</si>
  <si>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</si>
  <si>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</si>
  <si>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</si>
  <si>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</si>
  <si>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</si>
  <si>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</si>
  <si>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</si>
  <si>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</si>
  <si>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</si>
  <si>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</si>
  <si>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</si>
  <si>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</si>
  <si>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</si>
  <si>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</si>
  <si>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</si>
  <si>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</si>
  <si>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</si>
  <si>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</si>
  <si>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</si>
  <si>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</si>
  <si>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</si>
  <si>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</si>
  <si>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</si>
  <si>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</si>
  <si>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</si>
  <si>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</si>
  <si>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</si>
  <si>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</si>
  <si>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</si>
  <si>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</si>
  <si>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</si>
  <si>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</si>
  <si>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</si>
  <si>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</si>
  <si>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</si>
  <si>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</si>
  <si>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</si>
  <si>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</si>
  <si>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</si>
  <si>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</si>
  <si>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</si>
  <si>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</si>
  <si>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</si>
  <si>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</si>
  <si>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</si>
  <si>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</si>
  <si>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</si>
  <si>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</si>
  <si>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</si>
  <si>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</si>
  <si>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</si>
  <si>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</si>
  <si>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</si>
  <si>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</si>
  <si>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</si>
  <si>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</si>
  <si>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</si>
  <si>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</si>
  <si>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</si>
  <si>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</si>
  <si>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</si>
  <si>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</si>
  <si>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</si>
  <si>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</si>
  <si>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</si>
  <si>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</si>
  <si>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</si>
  <si>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</si>
  <si>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</si>
  <si>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</si>
  <si>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</si>
  <si>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</si>
  <si>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</si>
  <si>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</si>
  <si>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</si>
  <si>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</si>
  <si>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</si>
  <si>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</si>
  <si>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</si>
  <si>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</si>
  <si>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</si>
  <si>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</si>
  <si>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</si>
  <si>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</si>
  <si>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</si>
  <si>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</si>
  <si>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</si>
  <si>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</si>
  <si>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</si>
  <si>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</si>
  <si>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</si>
  <si>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</si>
  <si>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</si>
  <si>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</si>
  <si>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</si>
  <si>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</si>
  <si>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</si>
  <si>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</si>
  <si>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</si>
  <si>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</si>
  <si>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</si>
  <si>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</si>
  <si>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</si>
  <si>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</si>
  <si>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</si>
  <si>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</si>
  <si>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</si>
  <si>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</si>
  <si>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</si>
  <si>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</si>
  <si>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</si>
  <si>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</si>
  <si>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</si>
  <si>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</si>
  <si>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</si>
  <si>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</si>
  <si>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</si>
  <si>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</si>
  <si>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</si>
  <si>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</si>
  <si>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</si>
  <si>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</si>
  <si>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</si>
  <si>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</si>
  <si>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</si>
  <si>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</si>
  <si>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</si>
  <si>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</si>
  <si>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</si>
  <si>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</si>
  <si>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</si>
  <si>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</si>
  <si>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</si>
  <si>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</si>
  <si>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</si>
  <si>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</si>
  <si>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</si>
  <si>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</si>
  <si>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</si>
  <si>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</si>
  <si>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</si>
  <si>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</si>
  <si>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</si>
  <si>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</si>
  <si>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</si>
  <si>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</si>
  <si>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</si>
  <si>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</si>
  <si>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</si>
  <si>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</si>
  <si>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</si>
  <si>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</si>
  <si>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</si>
  <si>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</si>
  <si>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</si>
  <si>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</si>
  <si>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</si>
  <si>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</si>
  <si>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</si>
  <si>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</si>
  <si>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</si>
  <si>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</si>
  <si>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</si>
  <si>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</si>
  <si>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</si>
  <si>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</si>
  <si>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</si>
  <si>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</si>
  <si>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</si>
  <si>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</si>
  <si>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</si>
  <si>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</si>
  <si>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</si>
  <si>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</si>
  <si>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</si>
  <si>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</si>
  <si>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</si>
  <si>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</si>
  <si>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</si>
  <si>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</si>
  <si>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</si>
  <si>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</si>
  <si>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</si>
  <si>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</si>
  <si>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</si>
  <si>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</si>
  <si>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</si>
  <si>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</si>
  <si>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</si>
  <si>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</si>
  <si>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</si>
  <si>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</si>
  <si>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</si>
  <si>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</si>
  <si>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</si>
  <si>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</si>
  <si>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</si>
  <si>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</si>
  <si>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</si>
  <si>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</si>
  <si>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</si>
  <si>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</si>
  <si>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</si>
  <si>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</si>
  <si>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</si>
  <si>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</si>
  <si>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</si>
  <si>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</si>
  <si>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</si>
  <si>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</si>
  <si>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</si>
  <si>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</si>
  <si>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</si>
  <si>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</si>
  <si>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</si>
  <si>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</si>
  <si>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</si>
  <si>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</si>
  <si>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</si>
  <si>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</si>
  <si>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</si>
  <si>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</si>
  <si>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</si>
  <si>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</si>
  <si>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</si>
  <si>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</si>
  <si>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</si>
  <si>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</si>
  <si>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</si>
  <si>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</si>
  <si>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</si>
  <si>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</si>
  <si>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</si>
  <si>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</si>
  <si>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</si>
  <si>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</si>
  <si>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</si>
  <si>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</si>
  <si>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</si>
  <si>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</si>
  <si>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</si>
  <si>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</si>
  <si>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</si>
  <si>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</si>
  <si>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</si>
  <si>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</si>
  <si>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</si>
  <si>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</si>
  <si>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</si>
  <si>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</si>
  <si>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</si>
  <si>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</si>
  <si>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</si>
  <si>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</si>
  <si>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</si>
  <si>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</si>
  <si>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</si>
  <si>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</si>
  <si>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</si>
  <si>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</si>
  <si>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</si>
  <si>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</si>
  <si>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</si>
  <si>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</si>
  <si>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</si>
  <si>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</si>
  <si>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</si>
  <si>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</si>
  <si>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</si>
  <si>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</si>
  <si>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</si>
  <si>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</si>
  <si>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</si>
  <si>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</si>
  <si>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</si>
  <si>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</si>
  <si>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</si>
  <si>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</si>
  <si>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</si>
  <si>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</si>
  <si>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</si>
  <si>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</si>
  <si>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</si>
  <si>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</si>
  <si>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</si>
  <si>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</si>
  <si>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</si>
  <si>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</si>
  <si>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</si>
  <si>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</si>
  <si>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</si>
  <si>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</si>
  <si>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</si>
  <si>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</si>
  <si>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</si>
  <si>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</si>
  <si>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</si>
  <si>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</si>
  <si>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</si>
  <si>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</si>
  <si>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</si>
  <si>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</si>
  <si>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</si>
  <si>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</si>
  <si>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</si>
  <si>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</si>
  <si>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</si>
  <si>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</si>
  <si>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</si>
  <si>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</si>
  <si>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</si>
  <si>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</si>
  <si>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</si>
  <si>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</si>
  <si>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</si>
  <si>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</si>
  <si>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</si>
  <si>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</si>
  <si>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</si>
  <si>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</si>
  <si>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</si>
  <si>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</si>
  <si>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</si>
  <si>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</si>
  <si>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</si>
  <si>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</si>
  <si>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</si>
  <si>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</si>
  <si>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</si>
  <si>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</si>
  <si>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</si>
  <si>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</si>
  <si>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</si>
  <si>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</si>
  <si>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</si>
  <si>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</si>
  <si>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</si>
  <si>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</si>
  <si>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</si>
  <si>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</si>
  <si>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</si>
  <si>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</si>
  <si>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</si>
  <si>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</si>
  <si>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</si>
  <si>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</si>
  <si>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</si>
  <si>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</si>
  <si>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</si>
  <si>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</si>
  <si>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</si>
  <si>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</si>
  <si>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</si>
  <si>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</si>
  <si>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</si>
  <si>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</si>
  <si>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</si>
  <si>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</si>
  <si>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</si>
  <si>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</si>
  <si>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</si>
  <si>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</si>
  <si>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</si>
  <si>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</si>
  <si>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</si>
  <si>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</si>
  <si>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</si>
  <si>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</si>
  <si>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</si>
  <si>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</si>
  <si>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</si>
  <si>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</si>
  <si>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</si>
  <si>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</si>
  <si>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</si>
  <si>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</si>
  <si>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</si>
  <si>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</si>
  <si>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</si>
  <si>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</si>
  <si>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</si>
  <si>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</si>
  <si>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</si>
  <si>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</si>
  <si>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</si>
  <si>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</si>
  <si>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</si>
  <si>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</si>
  <si>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</si>
  <si>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</si>
  <si>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</si>
  <si>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</si>
  <si>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</si>
  <si>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</si>
  <si>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</si>
  <si>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</si>
  <si>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</si>
  <si>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</si>
  <si>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</si>
  <si>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</si>
  <si>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</si>
  <si>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</si>
  <si>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</si>
  <si>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</si>
  <si>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</si>
  <si>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</si>
  <si>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</si>
  <si>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</si>
  <si>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</si>
  <si>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</si>
  <si>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</si>
  <si>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</si>
  <si>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</si>
  <si>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</si>
  <si>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</si>
  <si>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</si>
  <si>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</si>
  <si>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</si>
  <si>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</si>
  <si>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</si>
  <si>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</si>
  <si>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</si>
  <si>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</si>
  <si>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</si>
  <si>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</si>
  <si>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</si>
  <si>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</si>
  <si>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</si>
  <si>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</si>
  <si>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</si>
  <si>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</si>
  <si>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</si>
  <si>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</si>
  <si>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</si>
  <si>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</si>
  <si>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</si>
  <si>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</si>
  <si>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</si>
  <si>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</si>
  <si>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</si>
  <si>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</si>
  <si>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</si>
  <si>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</si>
  <si>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</si>
  <si>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</si>
  <si>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</si>
  <si>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</si>
  <si>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</si>
  <si>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</si>
  <si>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</si>
  <si>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</si>
  <si>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</si>
  <si>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</si>
  <si>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</si>
  <si>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</si>
  <si>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</si>
  <si>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</si>
  <si>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</si>
  <si>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</si>
  <si>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</si>
  <si>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</si>
  <si>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</si>
  <si>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</si>
  <si>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</si>
  <si>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</si>
  <si>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</si>
  <si>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</si>
  <si>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</si>
  <si>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</si>
  <si>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</si>
  <si>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</si>
  <si>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</si>
  <si>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</si>
  <si>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</si>
  <si>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</si>
  <si>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</si>
  <si>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</si>
  <si>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</si>
  <si>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</si>
  <si>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</si>
  <si>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</si>
  <si>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</si>
  <si>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</si>
  <si>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</si>
  <si>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</si>
  <si>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</si>
  <si>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</si>
  <si>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</si>
  <si>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</si>
  <si>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</si>
  <si>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</si>
  <si>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</si>
  <si>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</si>
  <si>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</si>
  <si>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</si>
  <si>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</si>
  <si>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</si>
  <si>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</si>
  <si>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</si>
  <si>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</si>
  <si>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</si>
  <si>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</si>
  <si>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</si>
  <si>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</si>
  <si>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</si>
  <si>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</si>
  <si>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</si>
  <si>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</si>
  <si>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</si>
  <si>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</si>
  <si>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</si>
  <si>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</si>
  <si>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</si>
  <si>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</si>
  <si>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</si>
  <si>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</si>
  <si>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</si>
  <si>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</si>
  <si>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</si>
  <si>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</si>
  <si>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</si>
  <si>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</si>
  <si>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</si>
  <si>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</si>
  <si>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</si>
  <si>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</si>
  <si>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</si>
  <si>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</si>
  <si>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</si>
  <si>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</si>
  <si>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</si>
  <si>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</si>
  <si>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</si>
  <si>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</si>
  <si>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</si>
  <si>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</si>
  <si>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</si>
  <si>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</si>
  <si>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</si>
  <si>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</si>
  <si>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</si>
  <si>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</si>
  <si>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</si>
  <si>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</si>
  <si>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</si>
  <si>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</si>
  <si>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</si>
  <si>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</si>
  <si>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</si>
  <si>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</si>
  <si>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</si>
  <si>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</si>
  <si>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</si>
  <si>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</si>
  <si>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</si>
  <si>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</si>
  <si>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</si>
  <si>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</si>
  <si>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</si>
  <si>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</si>
  <si>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</si>
  <si>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</si>
  <si>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</si>
  <si>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</si>
  <si>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</si>
  <si>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</si>
  <si>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</si>
  <si>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</si>
  <si>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</si>
  <si>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</si>
  <si>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</si>
  <si>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</si>
  <si>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</si>
  <si>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</si>
  <si>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</si>
  <si>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</si>
  <si>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</si>
  <si>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</si>
  <si>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</si>
  <si>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</si>
  <si>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</si>
  <si>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</si>
  <si>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</si>
  <si>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</si>
  <si>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</si>
  <si>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</si>
  <si>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</si>
  <si>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</si>
  <si>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</si>
  <si>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</si>
  <si>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</si>
  <si>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</si>
  <si>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</si>
  <si>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</si>
  <si>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</si>
  <si>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</si>
  <si>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</si>
  <si>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</si>
  <si>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</si>
  <si>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</si>
  <si>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</si>
  <si>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</si>
  <si>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</si>
  <si>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</si>
  <si>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</si>
  <si>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</si>
  <si>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</si>
  <si>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</si>
  <si>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</si>
  <si>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</si>
  <si>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</si>
  <si>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</si>
  <si>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</si>
  <si>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</si>
  <si>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</si>
  <si>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</si>
  <si>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</si>
  <si>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</si>
  <si>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</si>
  <si>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</si>
  <si>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</si>
  <si>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</si>
  <si>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</si>
  <si>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</si>
  <si>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</si>
  <si>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</si>
  <si>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</si>
  <si>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</si>
  <si>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</si>
  <si>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</si>
  <si>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</si>
  <si>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</si>
  <si>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</si>
  <si>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</si>
  <si>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</si>
  <si>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</si>
  <si>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</si>
  <si>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</si>
  <si>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</si>
  <si>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</si>
  <si>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</si>
  <si>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</si>
  <si>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</si>
  <si>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</si>
  <si>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</si>
  <si>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</si>
  <si>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</si>
  <si>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</si>
  <si>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</si>
  <si>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</si>
  <si>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</si>
  <si>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</si>
  <si>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</si>
  <si>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</si>
  <si>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</si>
  <si>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</si>
  <si>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</si>
  <si>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</si>
  <si>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</si>
  <si>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</si>
  <si>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</si>
  <si>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</si>
  <si>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</si>
  <si>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</si>
  <si>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</si>
  <si>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</si>
  <si>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</si>
  <si>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</si>
  <si>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</si>
  <si>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</si>
  <si>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</si>
  <si>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</si>
  <si>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</si>
  <si>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</si>
  <si>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</si>
  <si>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</si>
  <si>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</si>
  <si>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</si>
  <si>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</si>
  <si>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</si>
  <si>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</si>
  <si>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</si>
  <si>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</si>
  <si>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</si>
  <si>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</si>
  <si>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</si>
  <si>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</si>
  <si>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</si>
  <si>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</si>
  <si>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</si>
  <si>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</si>
  <si>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</si>
  <si>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</si>
  <si>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</si>
  <si>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</si>
  <si>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</si>
  <si>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</si>
  <si>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</si>
  <si>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</si>
  <si>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</si>
  <si>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</si>
  <si>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</si>
  <si>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</si>
  <si>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</si>
  <si>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</si>
  <si>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</si>
  <si>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</si>
  <si>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</si>
  <si>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</si>
  <si>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</si>
  <si>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</si>
  <si>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</si>
  <si>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</si>
  <si>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</si>
  <si>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</si>
  <si>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</si>
  <si>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</si>
  <si>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</si>
  <si>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</si>
  <si>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</si>
  <si>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</si>
  <si>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</si>
  <si>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</si>
  <si>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</si>
  <si>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</si>
  <si>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</si>
  <si>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</si>
  <si>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</si>
  <si>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</si>
  <si>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</si>
  <si>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</si>
  <si>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</si>
  <si>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</si>
  <si>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</si>
  <si>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</si>
  <si>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</si>
  <si>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</si>
  <si>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</si>
  <si>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</si>
  <si>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</si>
  <si>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</si>
  <si>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</si>
  <si>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</si>
  <si>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</si>
  <si>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</si>
  <si>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</si>
  <si>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</si>
  <si>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</si>
  <si>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</si>
  <si>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</si>
  <si>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</si>
  <si>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</si>
  <si>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</si>
  <si>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</si>
  <si>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</si>
  <si>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</si>
  <si>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</si>
  <si>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</si>
  <si>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</si>
  <si>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</si>
  <si>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</si>
  <si>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</si>
  <si>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</si>
  <si>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</si>
  <si>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</si>
  <si>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</si>
  <si>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</si>
  <si>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</si>
  <si>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</si>
  <si>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</si>
  <si>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</si>
  <si>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</si>
  <si>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</si>
  <si>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</si>
  <si>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</si>
  <si>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</si>
  <si>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</si>
  <si>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</si>
  <si>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</si>
  <si>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</si>
  <si>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</si>
  <si>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</si>
  <si>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</si>
  <si>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</si>
  <si>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</si>
  <si>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</si>
  <si>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</si>
  <si>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</si>
  <si>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</si>
  <si>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</si>
  <si>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</si>
  <si>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</si>
  <si>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</si>
  <si>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</si>
  <si>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</si>
  <si>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</si>
  <si>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</si>
  <si>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</si>
  <si>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</si>
  <si>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</si>
  <si>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</si>
  <si>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</si>
  <si>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</si>
  <si>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</si>
  <si>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</si>
  <si>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</si>
  <si>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</si>
  <si>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</si>
  <si>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</si>
  <si>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</si>
  <si>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</si>
  <si>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</si>
  <si>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</si>
  <si>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</si>
  <si>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</si>
  <si>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</si>
  <si>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</si>
  <si>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</si>
  <si>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</si>
  <si>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</si>
  <si>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</si>
  <si>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</si>
  <si>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</si>
  <si>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</si>
  <si>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</si>
  <si>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</si>
  <si>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</si>
  <si>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</si>
  <si>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</si>
  <si>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</si>
  <si>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</si>
  <si>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</si>
  <si>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</si>
  <si>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</si>
  <si>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</si>
  <si>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</si>
  <si>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</si>
  <si>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</si>
  <si>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</si>
  <si>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</si>
  <si>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</si>
  <si>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</si>
  <si>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</si>
  <si>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</si>
  <si>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</si>
  <si>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</si>
  <si>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</si>
  <si>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</si>
  <si>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</si>
  <si>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</si>
  <si>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</si>
  <si>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</si>
  <si>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</si>
  <si>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</si>
  <si>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</si>
  <si>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</si>
  <si>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</si>
  <si>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</si>
  <si>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</si>
  <si>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</si>
  <si>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</si>
  <si>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</si>
  <si>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</si>
  <si>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</si>
  <si>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</si>
  <si>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</si>
  <si>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</si>
  <si>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</si>
  <si>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</si>
  <si>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</si>
  <si>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</si>
  <si>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</si>
  <si>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</si>
  <si>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</si>
  <si>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</si>
  <si>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</si>
  <si>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</si>
  <si>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</si>
  <si>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</si>
  <si>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</si>
  <si>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</si>
  <si>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</si>
  <si>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</si>
  <si>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</si>
  <si>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</si>
  <si>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</si>
  <si>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</si>
  <si>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</si>
  <si>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</si>
  <si>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</si>
  <si>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</si>
  <si>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</si>
  <si>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</si>
  <si>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</si>
  <si>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</si>
  <si>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</si>
  <si>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</si>
  <si>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</si>
  <si>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</si>
  <si>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</si>
  <si>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</si>
  <si>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</si>
  <si>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</si>
  <si>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</si>
  <si>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</si>
  <si>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</si>
  <si>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</si>
  <si>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</si>
  <si>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</si>
  <si>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</si>
  <si>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</si>
  <si>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</si>
  <si>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</si>
  <si>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</si>
  <si>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</si>
  <si>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</si>
  <si>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</si>
  <si>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</si>
  <si>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</si>
  <si>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</si>
  <si>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</si>
  <si>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</si>
  <si>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</si>
  <si>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</si>
  <si>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</si>
  <si>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</si>
  <si>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</si>
  <si>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</si>
  <si>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</si>
  <si>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</si>
  <si>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</si>
  <si>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</si>
  <si>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</si>
  <si>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</si>
  <si>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</si>
  <si>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</si>
  <si>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</si>
  <si>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</si>
  <si>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</si>
  <si>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</si>
  <si>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</si>
  <si>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</si>
  <si>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</si>
  <si>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</si>
  <si>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</si>
  <si>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</si>
  <si>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</si>
  <si>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</si>
  <si>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</si>
  <si>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</si>
  <si>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</si>
  <si>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</si>
  <si>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</si>
  <si>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</si>
  <si>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</si>
  <si>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</si>
  <si>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</si>
  <si>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</si>
  <si>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</si>
  <si>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</si>
  <si>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</si>
  <si>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</si>
  <si>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</si>
  <si>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</si>
  <si>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</si>
  <si>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</si>
  <si>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</si>
  <si>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</si>
  <si>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</si>
  <si>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</si>
  <si>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</si>
  <si>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</si>
  <si>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</si>
  <si>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</si>
  <si>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</si>
  <si>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</si>
  <si>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</si>
  <si>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</si>
  <si>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</si>
  <si>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</si>
  <si>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</si>
  <si>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</si>
  <si>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</si>
  <si>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</si>
  <si>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</si>
  <si>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</si>
  <si>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</si>
  <si>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</si>
  <si>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</si>
  <si>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</si>
  <si>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</si>
  <si>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</si>
  <si>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</si>
  <si>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</si>
  <si>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</si>
  <si>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</si>
  <si>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</si>
  <si>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</si>
  <si>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</si>
  <si>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</si>
  <si>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</si>
  <si>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</si>
  <si>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</si>
  <si>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</si>
  <si>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</si>
  <si>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</si>
  <si>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</si>
  <si>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</si>
  <si>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</si>
  <si>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</si>
  <si>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</si>
  <si>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</si>
  <si>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</si>
  <si>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</si>
  <si>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</si>
  <si>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</si>
  <si>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</si>
  <si>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</si>
  <si>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</si>
  <si>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</si>
  <si>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</si>
  <si>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</si>
  <si>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</si>
  <si>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</si>
  <si>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</si>
  <si>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</si>
  <si>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</si>
  <si>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</si>
  <si>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</si>
  <si>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</si>
  <si>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</si>
  <si>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</si>
  <si>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</si>
  <si>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</si>
  <si>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</si>
  <si>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</si>
  <si>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</si>
  <si>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</si>
  <si>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</si>
  <si>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</si>
  <si>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</si>
  <si>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</si>
  <si>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</si>
  <si>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</si>
  <si>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</si>
  <si>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</si>
  <si>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</si>
  <si>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</si>
  <si>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</si>
  <si>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</si>
  <si>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</si>
  <si>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</si>
  <si>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</si>
  <si>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</si>
  <si>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</si>
  <si>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</si>
  <si>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</si>
  <si>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</si>
  <si>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</si>
  <si>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</si>
  <si>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</si>
  <si>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</si>
  <si>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</si>
  <si>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</si>
  <si>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</si>
  <si>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</si>
  <si>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</si>
  <si>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</si>
  <si>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</si>
  <si>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</si>
  <si>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</si>
  <si>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</si>
  <si>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</si>
  <si>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</si>
  <si>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</si>
  <si>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</si>
  <si>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</si>
  <si>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</si>
  <si>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</si>
  <si>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</si>
  <si>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</si>
  <si>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</si>
  <si>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</si>
  <si>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</si>
  <si>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</si>
  <si>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</si>
  <si>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</si>
  <si>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</si>
  <si>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</si>
  <si>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</si>
  <si>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</si>
  <si>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</si>
  <si>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</si>
  <si>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</si>
  <si>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</si>
  <si>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</si>
  <si>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</si>
  <si>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</si>
  <si>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</si>
  <si>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</si>
  <si>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</si>
  <si>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</si>
  <si>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</si>
  <si>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</si>
  <si>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</si>
  <si>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</si>
  <si>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</si>
  <si>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</si>
  <si>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</si>
  <si>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</si>
  <si>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</si>
  <si>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</si>
  <si>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</si>
  <si>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</si>
  <si>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</si>
  <si>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</si>
  <si>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</si>
  <si>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</si>
  <si>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</si>
  <si>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</si>
  <si>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</si>
  <si>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</si>
  <si>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</si>
  <si>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</si>
  <si>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</si>
  <si>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</si>
  <si>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</si>
  <si>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</si>
  <si>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</si>
  <si>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</si>
  <si>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</si>
  <si>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</si>
  <si>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</si>
  <si>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</si>
  <si>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</si>
  <si>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</si>
  <si>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</si>
  <si>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</si>
  <si>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</si>
  <si>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</si>
  <si>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</si>
  <si>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</si>
  <si>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</si>
  <si>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</si>
  <si>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</si>
  <si>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</si>
  <si>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</si>
  <si>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</si>
  <si>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</si>
  <si>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</si>
  <si>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</si>
  <si>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</si>
  <si>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</si>
  <si>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</si>
  <si>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</si>
  <si>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</si>
  <si>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</si>
  <si>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</si>
  <si>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</si>
  <si>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</si>
  <si>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</si>
  <si>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</si>
  <si>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</si>
  <si>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</si>
  <si>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</si>
  <si>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</si>
  <si>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</si>
  <si>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</si>
  <si>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</si>
  <si>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</si>
  <si>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</si>
  <si>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</si>
  <si>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</si>
  <si>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</si>
  <si>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</si>
  <si>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</si>
  <si>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</si>
  <si>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</si>
  <si>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</si>
  <si>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</si>
  <si>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</si>
  <si>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</si>
  <si>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</si>
  <si>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</si>
  <si>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</si>
  <si>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</si>
  <si>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</si>
  <si>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</si>
  <si>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</si>
  <si>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</si>
  <si>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</si>
  <si>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</si>
  <si>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</si>
  <si>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</si>
  <si>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</si>
  <si>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</si>
  <si>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</si>
  <si>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</si>
  <si>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</si>
  <si>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</si>
  <si>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</si>
  <si>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</si>
  <si>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</si>
  <si>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</si>
  <si>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</si>
  <si>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</si>
  <si>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</si>
  <si>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</si>
  <si>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</si>
  <si>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</si>
  <si>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</si>
  <si>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</si>
  <si>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</si>
  <si>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</si>
  <si>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</si>
  <si>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</si>
  <si>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</si>
  <si>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</si>
  <si>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</si>
  <si>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</si>
  <si>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</si>
  <si>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</si>
  <si>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</si>
  <si>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</si>
  <si>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</si>
  <si>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</si>
  <si>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</si>
  <si>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</si>
  <si>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</si>
  <si>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</si>
  <si>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</si>
  <si>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</si>
  <si>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</si>
  <si>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</si>
  <si>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</si>
  <si>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</si>
  <si>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</si>
  <si>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</si>
  <si>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</si>
  <si>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</si>
  <si>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</si>
  <si>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</si>
  <si>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</si>
  <si>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</si>
  <si>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</si>
  <si>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</si>
  <si>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</si>
  <si>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</si>
  <si>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</si>
  <si>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</si>
  <si>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</si>
  <si>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</si>
  <si>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</si>
  <si>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</si>
  <si>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</si>
  <si>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</si>
  <si>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</si>
  <si>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</si>
  <si>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</si>
  <si>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</si>
  <si>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</si>
  <si>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</si>
  <si>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</si>
  <si>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</si>
  <si>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</si>
  <si>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</si>
  <si>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</si>
  <si>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</si>
  <si>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</si>
  <si>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</si>
  <si>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</si>
  <si>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</si>
  <si>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</si>
  <si>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</si>
  <si>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</si>
  <si>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</si>
  <si>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</si>
  <si>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</si>
  <si>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</si>
  <si>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</si>
  <si>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</si>
  <si>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</si>
  <si>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</si>
  <si>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</si>
  <si>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</si>
  <si>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</si>
  <si>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</si>
  <si>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</si>
  <si>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</si>
  <si>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</si>
  <si>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</si>
  <si>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</si>
  <si>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</si>
  <si>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</si>
  <si>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</si>
  <si>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</si>
  <si>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</si>
  <si>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</si>
  <si>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</si>
  <si>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</si>
  <si>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</si>
  <si>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</si>
  <si>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</si>
  <si>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</si>
  <si>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</si>
  <si>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</si>
  <si>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</si>
  <si>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</si>
  <si>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</si>
  <si>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</si>
  <si>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</si>
  <si>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</si>
  <si>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</si>
  <si>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</si>
  <si>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</si>
  <si>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</si>
  <si>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</si>
  <si>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</si>
  <si>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</si>
  <si>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</si>
  <si>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</si>
  <si>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</si>
  <si>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</si>
  <si>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</si>
  <si>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</si>
  <si>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</si>
  <si>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</si>
  <si>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</si>
  <si>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</si>
  <si>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</si>
  <si>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</si>
  <si>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</si>
  <si>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</si>
  <si>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</si>
  <si>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</si>
  <si>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</si>
  <si>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</si>
  <si>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</si>
  <si>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</si>
  <si>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</si>
  <si>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</si>
  <si>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</si>
  <si>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</si>
  <si>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</si>
  <si>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</si>
  <si>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</si>
  <si>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</si>
  <si>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</si>
  <si>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</si>
  <si>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</si>
  <si>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</si>
  <si>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</si>
  <si>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</si>
  <si>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</si>
  <si>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</si>
  <si>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</si>
  <si>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</si>
  <si>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</si>
  <si>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</si>
  <si>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</si>
  <si>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</si>
  <si>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</si>
  <si>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</si>
  <si>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</si>
  <si>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</si>
  <si>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</si>
  <si>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</si>
  <si>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</si>
  <si>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</si>
  <si>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</si>
  <si>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</si>
  <si>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</si>
  <si>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</si>
  <si>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</si>
  <si>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</si>
  <si>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</si>
  <si>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</si>
  <si>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</si>
  <si>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</si>
  <si>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</si>
  <si>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</si>
  <si>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</si>
  <si>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</si>
  <si>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</si>
  <si>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</si>
  <si>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</si>
  <si>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</si>
  <si>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</si>
  <si>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</si>
  <si>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</si>
  <si>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</si>
  <si>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</si>
  <si>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</si>
  <si>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</si>
  <si>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</si>
  <si>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</si>
  <si>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</si>
  <si>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</si>
  <si>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</si>
  <si>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</si>
  <si>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</si>
  <si>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</si>
  <si>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</si>
  <si>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</si>
  <si>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</si>
  <si>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</si>
  <si>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</si>
  <si>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</si>
  <si>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</si>
  <si>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</si>
  <si>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</si>
  <si>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</si>
  <si>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</si>
  <si>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</si>
  <si>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</si>
  <si>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</si>
  <si>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</si>
  <si>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</si>
  <si>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</si>
  <si>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</si>
  <si>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</si>
  <si>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</si>
  <si>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</si>
  <si>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</si>
  <si>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</si>
  <si>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</si>
  <si>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</si>
  <si>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</si>
  <si>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</si>
  <si>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</si>
  <si>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</si>
  <si>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</si>
  <si>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</si>
  <si>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</si>
  <si>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</si>
  <si>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</si>
  <si>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</si>
  <si>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</si>
  <si>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</si>
  <si>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</si>
  <si>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</si>
  <si>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</si>
  <si>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</si>
  <si>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</si>
  <si>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</si>
  <si>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</si>
  <si>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</si>
  <si>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</si>
  <si>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</si>
  <si>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</si>
  <si>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</si>
  <si>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</si>
  <si>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</si>
  <si>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</si>
  <si>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</si>
  <si>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</si>
  <si>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</si>
  <si>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</si>
  <si>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</si>
  <si>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</si>
  <si>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</si>
  <si>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</si>
  <si>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</si>
  <si>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</si>
  <si>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</si>
  <si>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</si>
  <si>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</si>
  <si>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</si>
  <si>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</si>
  <si>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</si>
  <si>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</si>
  <si>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</si>
  <si>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</si>
  <si>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</si>
  <si>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</si>
  <si>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</si>
  <si>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</si>
  <si>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</si>
  <si>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</si>
  <si>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</si>
  <si>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</si>
  <si>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</si>
  <si>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</si>
  <si>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</si>
  <si>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</si>
  <si>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</si>
  <si>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</si>
  <si>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</si>
  <si>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</si>
  <si>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</si>
  <si>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</si>
  <si>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</si>
  <si>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</si>
  <si>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</si>
  <si>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</si>
  <si>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</si>
  <si>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</si>
  <si>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</si>
  <si>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</si>
  <si>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</si>
  <si>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</si>
  <si>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</si>
  <si>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</si>
  <si>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</si>
  <si>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</si>
  <si>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</si>
  <si>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</si>
  <si>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</si>
  <si>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</si>
  <si>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</si>
  <si>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</si>
  <si>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</si>
  <si>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</si>
  <si>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</si>
  <si>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</si>
  <si>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</si>
  <si>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</si>
  <si>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</si>
  <si>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</si>
  <si>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</si>
  <si>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</si>
  <si>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</si>
  <si>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</si>
  <si>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</si>
  <si>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</si>
  <si>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</si>
  <si>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</si>
  <si>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</si>
  <si>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</si>
  <si>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</si>
  <si>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</si>
  <si>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</si>
  <si>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</si>
  <si>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</si>
  <si>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</si>
  <si>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</si>
  <si>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</si>
  <si>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</si>
  <si>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</si>
  <si>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</si>
  <si>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</si>
  <si>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</si>
  <si>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</si>
  <si>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</si>
  <si>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</si>
  <si>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</si>
  <si>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</si>
  <si>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</si>
  <si>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</si>
  <si>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</si>
  <si>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</si>
  <si>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</si>
  <si>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</si>
  <si>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</si>
  <si>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</si>
  <si>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</si>
  <si>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</si>
  <si>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</si>
  <si>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</si>
  <si>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</si>
  <si>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</si>
  <si>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</si>
  <si>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</si>
  <si>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</si>
  <si>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</si>
  <si>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</si>
  <si>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</si>
  <si>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</si>
  <si>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</si>
  <si>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</si>
  <si>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</si>
  <si>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</si>
  <si>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</si>
  <si>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</si>
  <si>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</si>
  <si>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</si>
  <si>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</si>
  <si>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</si>
  <si>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</si>
  <si>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</si>
  <si>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</si>
  <si>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</si>
  <si>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</si>
  <si>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</si>
  <si>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</si>
  <si>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</si>
  <si>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</si>
  <si>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</si>
  <si>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</si>
  <si>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</si>
  <si>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</si>
  <si>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</si>
  <si>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</si>
  <si>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</si>
  <si>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</si>
  <si>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</si>
  <si>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</si>
  <si>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</si>
  <si>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</si>
  <si>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</si>
  <si>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</si>
  <si>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</si>
  <si>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</si>
  <si>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</si>
  <si>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</si>
  <si>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</si>
  <si>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</si>
  <si>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</si>
  <si>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</si>
  <si>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</si>
  <si>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</si>
  <si>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</si>
  <si>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</si>
  <si>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</si>
  <si>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</si>
  <si>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</si>
  <si>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</si>
  <si>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</si>
  <si>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</si>
  <si>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</si>
  <si>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</si>
  <si>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</si>
  <si>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</si>
  <si>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</si>
  <si>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</si>
  <si>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</si>
  <si>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</si>
  <si>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</si>
  <si>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</si>
  <si>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</si>
  <si>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</si>
  <si>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</si>
  <si>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</si>
  <si>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</si>
  <si>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</si>
  <si>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</si>
  <si>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</si>
  <si>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</si>
  <si>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</si>
  <si>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</si>
  <si>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</si>
  <si>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</si>
  <si>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</si>
  <si>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</si>
  <si>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</si>
  <si>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</si>
  <si>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</si>
  <si>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</si>
  <si>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</si>
  <si>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</si>
  <si>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</si>
  <si>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</si>
  <si>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</si>
  <si>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</si>
  <si>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</si>
  <si>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</si>
  <si>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</si>
  <si>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</si>
  <si>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</si>
  <si>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</si>
  <si>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</si>
  <si>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</si>
  <si>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</si>
  <si>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</si>
  <si>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</si>
  <si>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</si>
  <si>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</si>
  <si>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</si>
  <si>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</si>
  <si>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</si>
  <si>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</si>
  <si>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</si>
  <si>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</si>
  <si>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</si>
  <si>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</si>
  <si>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</si>
  <si>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</si>
  <si>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</si>
  <si>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</si>
  <si>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</si>
  <si>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</si>
  <si>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</si>
  <si>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</si>
  <si>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</si>
  <si>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</si>
  <si>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</si>
  <si>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</si>
  <si>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</si>
  <si>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</si>
  <si>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</si>
  <si>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</si>
  <si>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</si>
  <si>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</si>
  <si>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</si>
  <si>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</si>
  <si>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</si>
  <si>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</si>
  <si>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</si>
  <si>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</si>
  <si>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</si>
  <si>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</si>
  <si>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</si>
  <si>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</si>
  <si>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</si>
  <si>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</si>
  <si>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</si>
  <si>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</si>
  <si>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</si>
  <si>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</si>
  <si>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</si>
  <si>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</si>
  <si>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</si>
  <si>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</si>
  <si>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</si>
  <si>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</si>
  <si>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</si>
  <si>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</si>
  <si>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</si>
  <si>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</si>
  <si>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</si>
  <si>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</si>
  <si>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</si>
  <si>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</si>
  <si>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</si>
  <si>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</si>
  <si>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</si>
  <si>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</si>
  <si>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</si>
  <si>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</si>
  <si>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</si>
  <si>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</si>
  <si>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</si>
  <si>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</si>
  <si>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</si>
  <si>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</si>
  <si>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</si>
  <si>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</si>
  <si>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</si>
  <si>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</si>
  <si>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</si>
  <si>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</si>
  <si>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</si>
  <si>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</si>
  <si>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</si>
  <si>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</si>
  <si>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</si>
  <si>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</si>
  <si>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</si>
  <si>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</si>
  <si>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</si>
  <si>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</si>
  <si>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</si>
  <si>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</si>
  <si>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</si>
  <si>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</si>
  <si>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</si>
  <si>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</si>
  <si>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</si>
  <si>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</si>
  <si>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</si>
  <si>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</si>
  <si>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</si>
  <si>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</si>
  <si>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</si>
  <si>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</si>
  <si>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</si>
  <si>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</si>
  <si>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</si>
  <si>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</si>
  <si>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</si>
  <si>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</si>
  <si>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</si>
  <si>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</si>
  <si>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</si>
  <si>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</si>
  <si>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</si>
  <si>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</si>
  <si>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</si>
  <si>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</si>
  <si>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</si>
  <si>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</si>
  <si>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</si>
  <si>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</si>
  <si>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</si>
  <si>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</si>
  <si>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</si>
  <si>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</si>
  <si>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</si>
  <si>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</si>
  <si>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</si>
  <si>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</si>
  <si>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</si>
  <si>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</si>
  <si>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</si>
  <si>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</si>
  <si>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</si>
  <si>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</si>
  <si>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</si>
  <si>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</si>
  <si>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</si>
  <si>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</si>
  <si>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</si>
  <si>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</si>
  <si>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</si>
  <si>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</si>
  <si>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</si>
  <si>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</si>
  <si>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</si>
  <si>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</si>
  <si>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</si>
  <si>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</si>
  <si>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</si>
  <si>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</si>
  <si>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</si>
  <si>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</si>
  <si>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</si>
  <si>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</si>
  <si>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</si>
  <si>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</si>
  <si>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</si>
  <si>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</si>
  <si>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</si>
  <si>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</si>
  <si>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</si>
  <si>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</si>
  <si>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</si>
  <si>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</si>
  <si>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</si>
  <si>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</si>
  <si>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</si>
  <si>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</si>
  <si>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</si>
  <si>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</si>
  <si>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</si>
  <si>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</si>
  <si>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</si>
  <si>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</si>
  <si>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</si>
  <si>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</si>
  <si>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</si>
  <si>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</si>
  <si>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</si>
  <si>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</si>
  <si>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</si>
  <si>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</si>
  <si>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</si>
  <si>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</si>
  <si>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</si>
  <si>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</si>
  <si>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</si>
  <si>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</si>
  <si>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</si>
  <si>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</si>
  <si>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</si>
  <si>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</si>
  <si>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</si>
  <si>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</si>
  <si>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</si>
  <si>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</si>
  <si>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</si>
  <si>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</si>
  <si>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</si>
  <si>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</si>
  <si>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</si>
  <si>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</si>
  <si>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</si>
  <si>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</si>
  <si>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</si>
  <si>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</si>
  <si>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</si>
  <si>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</si>
  <si>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</si>
  <si>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</si>
  <si>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</si>
  <si>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</si>
  <si>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</si>
  <si>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</si>
  <si>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</si>
  <si>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</si>
  <si>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</si>
  <si>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</si>
  <si>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</si>
  <si>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</si>
  <si>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</si>
  <si>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</si>
  <si>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</si>
  <si>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</si>
  <si>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</si>
  <si>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</si>
  <si>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</si>
  <si>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</si>
  <si>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</si>
  <si>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</si>
  <si>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</si>
  <si>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</si>
  <si>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</si>
  <si>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</si>
  <si>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</si>
  <si>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</si>
  <si>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</si>
  <si>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</si>
  <si>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</si>
  <si>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</si>
  <si>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</si>
  <si>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</si>
  <si>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</si>
  <si>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</si>
  <si>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</si>
  <si>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</si>
  <si>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</si>
  <si>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</si>
  <si>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</si>
  <si>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</si>
  <si>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</si>
  <si>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</si>
  <si>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</si>
  <si>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</si>
  <si>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</si>
  <si>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</si>
  <si>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</si>
  <si>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</si>
  <si>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</si>
  <si>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</si>
  <si>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</si>
  <si>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</si>
  <si>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</si>
  <si>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</si>
  <si>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</si>
  <si>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</si>
  <si>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</si>
  <si>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</si>
  <si>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</si>
  <si>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</si>
  <si>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</si>
  <si>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</si>
  <si>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</si>
  <si>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</si>
  <si>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</si>
  <si>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</si>
  <si>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</si>
  <si>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</si>
  <si>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</si>
  <si>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</si>
  <si>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</si>
  <si>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</si>
  <si>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</si>
  <si>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</si>
  <si>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</si>
  <si>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</si>
  <si>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</si>
  <si>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</si>
  <si>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</si>
  <si>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</si>
  <si>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</si>
  <si>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</si>
  <si>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</si>
  <si>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</si>
  <si>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</si>
  <si>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</si>
  <si>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</si>
  <si>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</si>
  <si>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</si>
  <si>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</si>
  <si>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</si>
  <si>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</si>
  <si>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</si>
  <si>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</si>
  <si>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</si>
  <si>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</si>
  <si>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</si>
  <si>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</si>
  <si>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</si>
  <si>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</si>
  <si>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</si>
  <si>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</si>
  <si>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</si>
  <si>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</si>
  <si>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</si>
  <si>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</si>
  <si>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</si>
  <si>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</si>
  <si>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</si>
  <si>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</si>
  <si>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</si>
  <si>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</si>
  <si>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</si>
  <si>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</si>
  <si>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</si>
  <si>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</si>
  <si>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</si>
  <si>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</si>
  <si>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</si>
  <si>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</si>
  <si>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</si>
  <si>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</si>
  <si>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</si>
  <si>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</si>
  <si>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</si>
  <si>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</si>
  <si>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</si>
  <si>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</si>
  <si>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</si>
  <si>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</si>
  <si>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</si>
  <si>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</si>
  <si>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</si>
  <si>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</si>
  <si>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</si>
  <si>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</si>
  <si>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</si>
  <si>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</si>
  <si>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</si>
  <si>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</si>
  <si>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</si>
  <si>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</si>
  <si>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</si>
  <si>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</si>
  <si>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</si>
  <si>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</si>
  <si>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</si>
  <si>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</si>
  <si>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</si>
  <si>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</si>
  <si>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</si>
  <si>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</si>
  <si>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</si>
  <si>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</si>
  <si>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</si>
  <si>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</si>
  <si>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</si>
  <si>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</si>
  <si>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</si>
  <si>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</si>
  <si>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</si>
  <si>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</si>
  <si>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</si>
  <si>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</si>
  <si>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</si>
  <si>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</si>
  <si>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</si>
  <si>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</si>
  <si>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</si>
  <si>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</si>
  <si>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</si>
  <si>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</si>
  <si>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</si>
  <si>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</si>
  <si>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</si>
  <si>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</si>
  <si>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</si>
  <si>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</si>
  <si>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</si>
  <si>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</si>
  <si>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</si>
  <si>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</si>
  <si>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</si>
  <si>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</si>
  <si>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</si>
  <si>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</si>
  <si>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</si>
  <si>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</si>
  <si>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</si>
  <si>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</si>
  <si>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</si>
  <si>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</si>
  <si>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</si>
  <si>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</si>
  <si>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</si>
  <si>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</si>
  <si>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</si>
  <si>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</si>
  <si>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</si>
  <si>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</si>
  <si>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</si>
  <si>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</si>
  <si>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</si>
  <si>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</si>
  <si>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</si>
  <si>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</si>
  <si>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</si>
  <si>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</si>
  <si>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</si>
  <si>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</si>
  <si>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</si>
  <si>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</si>
  <si>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</si>
  <si>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</si>
  <si>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</si>
  <si>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</si>
  <si>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</si>
  <si>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</si>
  <si>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</si>
  <si>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</si>
  <si>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</si>
  <si>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</si>
  <si>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</si>
  <si>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</si>
  <si>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</si>
  <si>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</si>
  <si>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</si>
  <si>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</si>
  <si>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</si>
  <si>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</si>
  <si>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</si>
  <si>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</si>
  <si>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</si>
  <si>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</si>
  <si>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</si>
  <si>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</si>
  <si>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</si>
  <si>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</si>
  <si>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</si>
  <si>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</si>
  <si>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</si>
  <si>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</si>
  <si>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</si>
  <si>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</si>
  <si>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</si>
  <si>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</si>
  <si>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</si>
  <si>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</si>
  <si>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</si>
  <si>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</si>
  <si>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</si>
  <si>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</si>
  <si>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</si>
  <si>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</si>
  <si>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</si>
  <si>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</si>
  <si>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</si>
  <si>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</si>
  <si>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</si>
  <si>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</si>
  <si>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</si>
  <si>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</si>
  <si>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</si>
  <si>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</si>
  <si>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</si>
  <si>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</si>
  <si>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</si>
  <si>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</si>
  <si>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</si>
  <si>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</si>
  <si>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</si>
  <si>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</si>
  <si>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</si>
  <si>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</si>
  <si>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</si>
  <si>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</si>
  <si>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</si>
  <si>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</si>
  <si>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</si>
  <si>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</si>
  <si>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</si>
  <si>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</si>
  <si>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</si>
  <si>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</si>
  <si>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</si>
  <si>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</si>
  <si>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</si>
  <si>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</si>
  <si>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</si>
  <si>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</si>
  <si>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</si>
  <si>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</si>
  <si>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</si>
  <si>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</si>
  <si>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</si>
  <si>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</si>
  <si>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</si>
  <si>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</si>
  <si>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</si>
  <si>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</si>
  <si>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</si>
  <si>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</si>
  <si>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</si>
  <si>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</si>
  <si>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</si>
  <si>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</si>
  <si>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</si>
  <si>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</si>
  <si>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</si>
  <si>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</si>
  <si>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</si>
  <si>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</si>
  <si>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</si>
  <si>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</si>
  <si>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</si>
  <si>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</si>
  <si>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</si>
  <si>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</si>
  <si>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</si>
  <si>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</si>
  <si>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</si>
  <si>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</si>
  <si>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</si>
  <si>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</si>
  <si>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</si>
  <si>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</si>
  <si>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</si>
  <si>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</si>
  <si>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</si>
  <si>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</si>
  <si>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</si>
  <si>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</si>
  <si>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</si>
  <si>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</si>
  <si>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</si>
  <si>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</si>
  <si>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</si>
  <si>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</si>
  <si>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</si>
  <si>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</si>
  <si>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</si>
  <si>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</si>
  <si>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</si>
  <si>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</si>
  <si>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</si>
  <si>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</si>
  <si>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</si>
  <si>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</si>
  <si>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</si>
  <si>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</si>
  <si>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</si>
  <si>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</si>
  <si>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</si>
  <si>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</si>
  <si>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</si>
  <si>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</si>
  <si>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</si>
  <si>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</si>
  <si>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</si>
  <si>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</si>
  <si>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</si>
  <si>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</si>
  <si>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</si>
  <si>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</si>
  <si>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</si>
  <si>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</si>
  <si>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</si>
  <si>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</si>
  <si>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</si>
  <si>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</si>
  <si>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</si>
  <si>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</si>
  <si>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</si>
  <si>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</si>
  <si>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</si>
  <si>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</si>
  <si>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</si>
  <si>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</si>
  <si>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</si>
  <si>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</si>
  <si>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</si>
  <si>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</si>
  <si>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</si>
  <si>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</si>
  <si>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</si>
  <si>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</si>
  <si>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</si>
  <si>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</si>
  <si>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</si>
  <si>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</si>
  <si>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</si>
  <si>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</si>
  <si>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</si>
  <si>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</si>
  <si>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</si>
  <si>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</si>
  <si>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</si>
  <si>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</si>
  <si>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</si>
  <si>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</si>
  <si>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</si>
  <si>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</si>
  <si>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</si>
  <si>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</si>
  <si>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</si>
  <si>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</si>
  <si>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</si>
  <si>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</si>
  <si>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</si>
  <si>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</si>
  <si>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</si>
  <si>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</si>
  <si>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</si>
  <si>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</si>
  <si>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</si>
  <si>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</si>
  <si>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</si>
  <si>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</si>
  <si>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</si>
  <si>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</si>
  <si>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</si>
  <si>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</si>
  <si>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</si>
  <si>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</si>
  <si>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</si>
  <si>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</si>
  <si>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</si>
  <si>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</si>
  <si>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</si>
  <si>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</si>
  <si>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</si>
  <si>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</si>
  <si>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</si>
  <si>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</si>
  <si>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</si>
  <si>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</si>
  <si>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</si>
  <si>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</si>
  <si>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</si>
  <si>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</si>
  <si>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</si>
  <si>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</si>
  <si>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</si>
  <si>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</si>
  <si>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</si>
  <si>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</si>
  <si>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</si>
  <si>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</si>
  <si>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</si>
  <si>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</si>
  <si>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</si>
  <si>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</si>
  <si>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</si>
  <si>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</si>
  <si>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</si>
  <si>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</si>
  <si>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</si>
  <si>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</si>
  <si>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</si>
  <si>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</si>
  <si>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</si>
  <si>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</si>
  <si>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</si>
  <si>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</si>
  <si>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</si>
  <si>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</si>
  <si>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</si>
  <si>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</si>
  <si>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</si>
  <si>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</si>
  <si>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</si>
  <si>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</si>
  <si>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</si>
  <si>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</si>
  <si>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</si>
  <si>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</si>
  <si>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</si>
  <si>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</si>
  <si>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</si>
  <si>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</si>
  <si>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</si>
  <si>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</si>
  <si>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</si>
  <si>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</si>
  <si>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</si>
  <si>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</si>
  <si>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</si>
  <si>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</si>
  <si>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</si>
  <si>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</si>
  <si>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</si>
  <si>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</si>
  <si>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</si>
  <si>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</si>
  <si>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</si>
  <si>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</si>
  <si>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</si>
  <si>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</si>
  <si>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</si>
  <si>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</si>
  <si>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</si>
  <si>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</si>
  <si>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</si>
  <si>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</si>
  <si>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</si>
  <si>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</si>
  <si>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</si>
  <si>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</si>
  <si>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</si>
  <si>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</si>
  <si>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</si>
  <si>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</si>
  <si>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</si>
  <si>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</si>
  <si>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</si>
  <si>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</si>
  <si>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</si>
  <si>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</si>
  <si>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</si>
  <si>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</si>
  <si>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</si>
  <si>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</si>
  <si>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</si>
  <si>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</si>
  <si>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</si>
  <si>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</si>
  <si>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</si>
  <si>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</si>
  <si>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</si>
  <si>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</si>
  <si>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</si>
  <si>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</si>
  <si>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</si>
  <si>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</si>
  <si>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</si>
  <si>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</si>
  <si>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</si>
  <si>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</si>
  <si>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</si>
  <si>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</si>
  <si>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</si>
  <si>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</si>
  <si>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</si>
  <si>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</si>
  <si>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</si>
  <si>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</si>
  <si>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</si>
  <si>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</si>
  <si>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</si>
  <si>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</si>
  <si>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</si>
  <si>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</si>
  <si>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</si>
  <si>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</si>
  <si>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</si>
  <si>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</si>
  <si>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</si>
  <si>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</si>
  <si>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</si>
  <si>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</si>
  <si>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</si>
  <si>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</si>
  <si>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</si>
  <si>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</si>
  <si>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</si>
  <si>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</si>
  <si>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</si>
  <si>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</si>
  <si>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</si>
  <si>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</si>
  <si>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</si>
  <si>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</si>
  <si>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</si>
  <si>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</si>
  <si>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</si>
  <si>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</si>
  <si>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</si>
  <si>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</si>
  <si>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</si>
  <si>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</si>
  <si>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</si>
  <si>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</si>
  <si>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</si>
  <si>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</si>
  <si>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</si>
  <si>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</si>
  <si>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</si>
  <si>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</si>
  <si>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</si>
  <si>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</si>
  <si>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</si>
  <si>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</si>
  <si>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</si>
  <si>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</si>
  <si>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</si>
  <si>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</si>
  <si>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</si>
  <si>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</si>
  <si>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</si>
  <si>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</si>
  <si>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</si>
  <si>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</si>
  <si>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</si>
  <si>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</si>
  <si>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</si>
  <si>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</si>
  <si>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</si>
  <si>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</si>
  <si>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</si>
  <si>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</si>
  <si>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</si>
  <si>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</si>
  <si>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</si>
  <si>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</si>
  <si>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</si>
  <si>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</si>
  <si>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</si>
  <si>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</si>
  <si>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</si>
  <si>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</si>
  <si>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</si>
  <si>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</si>
  <si>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</si>
  <si>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</si>
  <si>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</si>
  <si>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</si>
  <si>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</si>
  <si>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</si>
  <si>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</si>
  <si>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</si>
  <si>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</si>
  <si>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</si>
  <si>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</si>
  <si>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</si>
  <si>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</si>
  <si>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</si>
  <si>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</si>
  <si>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</si>
  <si>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</si>
  <si>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</si>
  <si>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</si>
  <si>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</si>
  <si>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</si>
  <si>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</si>
  <si>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</si>
  <si>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</si>
  <si>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</si>
  <si>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</si>
  <si>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</si>
  <si>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</si>
  <si>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</si>
  <si>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</si>
  <si>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</si>
  <si>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</si>
  <si>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</si>
  <si>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</si>
  <si>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</si>
  <si>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</si>
  <si>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</si>
  <si>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</si>
  <si>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</si>
  <si>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</si>
  <si>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</si>
  <si>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</si>
  <si>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</si>
  <si>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</si>
  <si>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</si>
  <si>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</si>
  <si>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</si>
  <si>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</si>
  <si>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</si>
  <si>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</si>
  <si>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</si>
  <si>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</si>
  <si>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</si>
  <si>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</si>
  <si>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</si>
  <si>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</si>
  <si>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</si>
  <si>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</si>
  <si>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</si>
  <si>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</si>
  <si>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</si>
  <si>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</si>
  <si>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</si>
  <si>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</si>
  <si>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</si>
  <si>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</si>
  <si>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</si>
  <si>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</si>
  <si>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</si>
  <si>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</si>
  <si>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</si>
  <si>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</si>
  <si>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</si>
  <si>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</si>
  <si>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</si>
  <si>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</si>
  <si>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</si>
  <si>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</si>
  <si>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</si>
  <si>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</si>
  <si>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</si>
  <si>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</si>
  <si>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</si>
  <si>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</si>
  <si>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</si>
  <si>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</si>
  <si>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</si>
  <si>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</si>
  <si>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</si>
  <si>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</si>
  <si>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</si>
  <si>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</si>
  <si>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</si>
  <si>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</si>
  <si>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</si>
  <si>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</si>
  <si>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</si>
  <si>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</si>
  <si>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</si>
  <si>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</si>
  <si>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</si>
  <si>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</si>
  <si>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</si>
  <si>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</si>
  <si>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</si>
  <si>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</si>
  <si>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</si>
  <si>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</si>
  <si>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</si>
  <si>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</si>
  <si>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</si>
  <si>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</si>
  <si>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</si>
  <si>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</si>
  <si>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</si>
  <si>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</si>
  <si>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</si>
  <si>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</si>
  <si>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</si>
  <si>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</si>
  <si>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</si>
  <si>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</si>
  <si>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</si>
  <si>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</si>
  <si>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</si>
  <si>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</si>
  <si>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</si>
  <si>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</si>
  <si>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</si>
  <si>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</si>
  <si>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</si>
  <si>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</si>
  <si>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</si>
  <si>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</si>
  <si>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</si>
  <si>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</si>
  <si>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</si>
  <si>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</si>
  <si>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</si>
  <si>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</si>
  <si>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</si>
  <si>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</si>
  <si>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</si>
  <si>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</si>
  <si>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</si>
  <si>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</si>
  <si>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</si>
  <si>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</si>
  <si>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</si>
  <si>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</si>
  <si>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</si>
  <si>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</si>
  <si>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</si>
  <si>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</si>
  <si>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</si>
  <si>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</si>
  <si>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</si>
  <si>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</si>
  <si>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</si>
  <si>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</si>
  <si>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</si>
  <si>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</si>
  <si>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</si>
  <si>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</si>
  <si>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</si>
  <si>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</si>
  <si>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</si>
  <si>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</si>
  <si>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</si>
  <si>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</si>
  <si>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</si>
  <si>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</si>
  <si>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</si>
  <si>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</si>
  <si>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</si>
  <si>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</si>
  <si>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</si>
  <si>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</si>
  <si>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</si>
  <si>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</si>
  <si>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</si>
  <si>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</si>
  <si>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</si>
  <si>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</si>
  <si>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</si>
  <si>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</si>
  <si>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</si>
  <si>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</si>
  <si>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</si>
  <si>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</si>
  <si>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</si>
  <si>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</si>
  <si>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</si>
  <si>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</si>
  <si>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</si>
  <si>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</si>
  <si>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</si>
  <si>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</si>
  <si>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</si>
  <si>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</si>
  <si>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</si>
  <si>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</si>
  <si>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</si>
  <si>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</si>
  <si>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</si>
  <si>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</si>
  <si>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</si>
  <si>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</si>
  <si>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</si>
  <si>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</si>
  <si>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</si>
  <si>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</si>
  <si>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</si>
  <si>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</si>
  <si>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</si>
  <si>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</si>
  <si>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</si>
  <si>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</si>
  <si>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</si>
  <si>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</si>
  <si>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</si>
  <si>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</si>
  <si>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</si>
  <si>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</si>
  <si>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</si>
  <si>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</si>
  <si>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</si>
  <si>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</si>
  <si>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</si>
  <si>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</si>
  <si>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</si>
  <si>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</si>
  <si>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</si>
  <si>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</si>
  <si>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</si>
  <si>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</si>
  <si>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</si>
  <si>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</si>
  <si>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</si>
  <si>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</si>
  <si>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</si>
  <si>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</si>
  <si>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</si>
  <si>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</si>
  <si>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</si>
  <si>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</si>
  <si>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</si>
  <si>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</si>
  <si>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</si>
  <si>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</si>
  <si>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</si>
  <si>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</si>
  <si>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</si>
  <si>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</si>
  <si>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</si>
  <si>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</si>
  <si>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</si>
  <si>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</si>
  <si>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</si>
  <si>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</si>
  <si>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</si>
  <si>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</si>
  <si>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</si>
  <si>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</si>
  <si>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</si>
  <si>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</si>
  <si>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</si>
  <si>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</si>
  <si>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</si>
  <si>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</si>
  <si>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</si>
  <si>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</si>
  <si>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</si>
  <si>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</si>
  <si>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</si>
  <si>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</si>
  <si>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</si>
  <si>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</si>
  <si>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</si>
  <si>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</si>
  <si>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</si>
  <si>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</si>
  <si>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</si>
  <si>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</si>
  <si>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</si>
  <si>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</si>
  <si>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</si>
  <si>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</si>
  <si>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</si>
  <si>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</si>
  <si>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</si>
  <si>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</si>
  <si>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</si>
  <si>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</si>
  <si>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</si>
  <si>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</si>
  <si>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</si>
  <si>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</si>
  <si>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</si>
  <si>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</si>
  <si>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</si>
  <si>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</si>
  <si>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</si>
  <si>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</si>
  <si>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</si>
  <si>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</si>
  <si>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</si>
  <si>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</si>
  <si>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</si>
  <si>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</si>
  <si>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</si>
  <si>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</si>
  <si>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</si>
  <si>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</si>
  <si>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</si>
  <si>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</si>
  <si>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</si>
  <si>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</si>
  <si>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</si>
  <si>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</si>
  <si>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</si>
  <si>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</si>
  <si>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</si>
  <si>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</si>
  <si>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</si>
  <si>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</si>
  <si>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</si>
  <si>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</si>
  <si>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</si>
  <si>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</si>
  <si>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</si>
  <si>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</si>
  <si>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</si>
  <si>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</si>
  <si>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</si>
  <si>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</si>
  <si>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</si>
  <si>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</si>
  <si>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</si>
  <si>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</si>
  <si>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</si>
  <si>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</si>
  <si>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</si>
  <si>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</si>
  <si>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</si>
  <si>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</si>
  <si>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</si>
  <si>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</si>
  <si>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</si>
  <si>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</si>
  <si>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</si>
  <si>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</si>
  <si>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</si>
  <si>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</si>
  <si>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</si>
  <si>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</si>
  <si>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</si>
  <si>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</si>
  <si>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</si>
  <si>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</si>
  <si>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</si>
  <si>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</si>
  <si>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</si>
  <si>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</si>
  <si>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</si>
  <si>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</si>
  <si>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</si>
  <si>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</si>
  <si>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</si>
  <si>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</si>
  <si>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</si>
  <si>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</si>
  <si>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</si>
  <si>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</si>
  <si>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</si>
  <si>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</si>
  <si>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</si>
  <si>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</si>
  <si>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</si>
  <si>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</si>
  <si>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</si>
  <si>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</si>
  <si>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</si>
  <si>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</si>
  <si>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</si>
  <si>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</si>
  <si>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</si>
  <si>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</si>
  <si>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</si>
  <si>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</si>
  <si>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</si>
  <si>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</si>
  <si>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</si>
  <si>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</si>
  <si>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</si>
  <si>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</si>
  <si>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</si>
  <si>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</si>
  <si>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</si>
  <si>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</si>
  <si>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</si>
  <si>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</si>
  <si>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</si>
  <si>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</si>
  <si>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</si>
  <si>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</si>
  <si>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</si>
  <si>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</si>
  <si>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</si>
  <si>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</si>
  <si>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</si>
  <si>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</si>
  <si>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</si>
  <si>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</si>
  <si>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</si>
  <si>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</si>
  <si>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</si>
  <si>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</si>
  <si>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</si>
  <si>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</si>
  <si>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</si>
  <si>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</si>
  <si>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</si>
  <si>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</si>
  <si>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</si>
  <si>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</si>
  <si>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</si>
  <si>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</si>
  <si>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</si>
  <si>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</si>
  <si>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</si>
  <si>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</si>
  <si>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</si>
  <si>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</si>
  <si>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</si>
  <si>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</si>
  <si>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</si>
  <si>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</si>
  <si>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</si>
  <si>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</si>
  <si>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</si>
  <si>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</si>
  <si>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</si>
  <si>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</si>
  <si>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</si>
  <si>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</si>
  <si>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</si>
  <si>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</si>
  <si>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</si>
  <si>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</si>
  <si>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</si>
  <si>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</si>
  <si>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</si>
  <si>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</si>
  <si>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</si>
  <si>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</si>
  <si>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</si>
  <si>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</si>
  <si>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</si>
  <si>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</si>
  <si>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</si>
  <si>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</si>
  <si>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</si>
  <si>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</si>
  <si>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</si>
  <si>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</si>
  <si>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</si>
  <si>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</si>
  <si>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</si>
  <si>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</si>
  <si>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</si>
  <si>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</si>
  <si>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</si>
  <si>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</si>
  <si>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</si>
  <si>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</si>
  <si>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</si>
  <si>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</si>
  <si>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</si>
  <si>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</si>
  <si>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</si>
  <si>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</si>
  <si>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</si>
  <si>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</si>
  <si>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</si>
  <si>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</si>
  <si>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</si>
  <si>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</si>
  <si>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</si>
  <si>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</si>
  <si>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</si>
  <si>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</si>
  <si>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</si>
  <si>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</si>
  <si>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</si>
  <si>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</si>
  <si>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</si>
  <si>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</si>
  <si>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</si>
  <si>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</si>
  <si>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</si>
  <si>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</si>
  <si>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</si>
  <si>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</si>
  <si>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</si>
  <si>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</si>
  <si>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</si>
  <si>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</si>
  <si>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</si>
  <si>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</si>
  <si>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</si>
  <si>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</si>
  <si>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</si>
  <si>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</si>
  <si>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</si>
  <si>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</si>
  <si>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</si>
  <si>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</si>
  <si>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</si>
  <si>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</si>
  <si>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</si>
  <si>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</si>
  <si>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</si>
  <si>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</si>
  <si>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</si>
  <si>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</si>
  <si>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</si>
  <si>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</si>
  <si>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</si>
  <si>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</si>
  <si>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</si>
  <si>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</si>
  <si>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</si>
  <si>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</si>
  <si>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</si>
  <si>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</si>
  <si>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</si>
  <si>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</si>
  <si>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</si>
  <si>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</si>
  <si>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</si>
  <si>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</si>
  <si>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</si>
  <si>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</si>
  <si>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</si>
  <si>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</si>
  <si>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</si>
  <si>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</si>
  <si>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</si>
  <si>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</si>
  <si>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</si>
  <si>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</si>
  <si>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</si>
  <si>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</si>
  <si>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</si>
  <si>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</si>
  <si>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</si>
  <si>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</si>
  <si>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</si>
  <si>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</si>
  <si>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</si>
  <si>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</si>
  <si>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</si>
  <si>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</si>
  <si>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</si>
  <si>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</si>
  <si>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</si>
  <si>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</si>
  <si>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</si>
  <si>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</si>
  <si>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</si>
  <si>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</si>
  <si>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</si>
  <si>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</si>
  <si>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</si>
  <si>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</si>
  <si>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</si>
  <si>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</si>
  <si>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</si>
  <si>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</si>
  <si>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</si>
  <si>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</si>
  <si>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</si>
  <si>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</si>
  <si>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</si>
  <si>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</si>
  <si>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</si>
  <si>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</si>
  <si>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</si>
  <si>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</si>
  <si>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</si>
  <si>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</si>
  <si>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</si>
  <si>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</si>
  <si>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</si>
  <si>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</si>
  <si>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</si>
  <si>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</si>
  <si>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</si>
  <si>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</si>
  <si>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</si>
  <si>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</si>
  <si>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</si>
  <si>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</si>
  <si>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</si>
  <si>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</si>
  <si>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</si>
  <si>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</si>
  <si>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</si>
  <si>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</si>
  <si>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</si>
  <si>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</si>
  <si>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</si>
  <si>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</si>
  <si>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</si>
  <si>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</si>
  <si>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</si>
  <si>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</si>
  <si>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</si>
  <si>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</si>
  <si>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</si>
  <si>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</si>
  <si>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</si>
  <si>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</si>
  <si>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</si>
  <si>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</si>
  <si>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</si>
  <si>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</si>
  <si>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</si>
  <si>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</si>
  <si>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</si>
  <si>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</si>
  <si>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</si>
  <si>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</si>
  <si>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</si>
  <si>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</si>
  <si>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</si>
  <si>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</si>
  <si>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</si>
  <si>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</si>
  <si>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</si>
  <si>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</si>
  <si>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</si>
  <si>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</si>
  <si>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</si>
  <si>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</si>
  <si>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</si>
  <si>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</si>
  <si>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</si>
  <si>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</si>
  <si>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</si>
  <si>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</si>
  <si>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</si>
  <si>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</si>
  <si>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</si>
  <si>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</si>
  <si>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</si>
  <si>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</si>
  <si>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</si>
  <si>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</si>
  <si>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</si>
  <si>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</si>
  <si>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</si>
  <si>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</si>
  <si>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</si>
  <si>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</si>
  <si>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</si>
  <si>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</si>
  <si>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</si>
  <si>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</si>
  <si>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</si>
  <si>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</si>
  <si>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</si>
  <si>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</si>
  <si>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</si>
  <si>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</si>
  <si>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</si>
  <si>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</si>
  <si>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</si>
  <si>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</si>
  <si>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</si>
  <si>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</si>
  <si>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</si>
  <si>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</si>
  <si>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</si>
  <si>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</si>
  <si>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</si>
  <si>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</si>
  <si>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</si>
  <si>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</si>
  <si>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</si>
  <si>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</si>
  <si>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</si>
  <si>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</si>
  <si>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</si>
  <si>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</si>
  <si>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</si>
  <si>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</si>
  <si>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</si>
  <si>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</si>
  <si>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</si>
  <si>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</si>
  <si>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</si>
  <si>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</si>
  <si>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</si>
  <si>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</si>
  <si>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</si>
  <si>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</si>
  <si>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</si>
  <si>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</si>
  <si>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</si>
  <si>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</si>
  <si>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</si>
  <si>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</si>
  <si>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</si>
  <si>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</si>
  <si>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</si>
  <si>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</si>
  <si>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</si>
  <si>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</si>
  <si>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</si>
  <si>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</si>
  <si>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</si>
  <si>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</si>
  <si>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</si>
  <si>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</si>
  <si>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</si>
  <si>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</si>
  <si>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</si>
  <si>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</si>
  <si>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</si>
  <si>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</si>
  <si>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</si>
  <si>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</si>
  <si>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</si>
  <si>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</si>
  <si>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</si>
  <si>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</si>
  <si>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</si>
  <si>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</si>
  <si>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</si>
  <si>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</si>
  <si>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</si>
  <si>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</si>
  <si>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</si>
  <si>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</si>
  <si>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</si>
  <si>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</si>
  <si>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</si>
  <si>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</si>
  <si>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</si>
  <si>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</si>
  <si>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</si>
  <si>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</si>
  <si>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</si>
  <si>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</si>
  <si>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</si>
  <si>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</si>
  <si>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</si>
  <si>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</si>
  <si>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</si>
  <si>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</si>
  <si>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</si>
  <si>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</si>
  <si>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</si>
  <si>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</si>
  <si>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</si>
  <si>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</si>
  <si>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</si>
  <si>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</si>
  <si>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</si>
  <si>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</si>
  <si>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</si>
  <si>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</si>
  <si>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</si>
  <si>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</si>
  <si>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</si>
  <si>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</si>
  <si>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</si>
  <si>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</si>
  <si>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</si>
  <si>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</si>
  <si>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</si>
  <si>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</si>
  <si>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</si>
  <si>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</si>
  <si>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</si>
  <si>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</si>
  <si>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</si>
  <si>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</si>
  <si>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</si>
  <si>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</si>
  <si>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</si>
  <si>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</si>
  <si>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</si>
  <si>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</si>
  <si>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</si>
  <si>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</si>
  <si>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</si>
  <si>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</si>
  <si>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</si>
  <si>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</si>
  <si>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</si>
  <si>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</si>
  <si>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</si>
  <si>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</si>
  <si>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</si>
  <si>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</si>
  <si>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</si>
  <si>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</si>
  <si>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</si>
  <si>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</si>
  <si>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</si>
  <si>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</si>
  <si>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</si>
  <si>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</si>
  <si>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</si>
  <si>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</si>
  <si>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</si>
  <si>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</si>
  <si>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</si>
  <si>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</si>
  <si>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</si>
  <si>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</si>
  <si>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</si>
  <si>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</si>
  <si>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</si>
  <si>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</si>
  <si>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</si>
  <si>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</si>
  <si>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</si>
  <si>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</si>
  <si>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</si>
  <si>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</si>
  <si>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</si>
  <si>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</si>
  <si>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</si>
  <si>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</si>
  <si>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</si>
  <si>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</si>
  <si>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</si>
  <si>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</si>
  <si>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</si>
  <si>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</si>
  <si>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</si>
  <si>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</si>
  <si>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</si>
  <si>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</si>
  <si>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</si>
  <si>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</si>
  <si>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</si>
  <si>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</si>
  <si>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</si>
  <si>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</si>
  <si>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</si>
  <si>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</si>
  <si>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</si>
  <si>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</si>
  <si>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</si>
  <si>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</si>
  <si>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</si>
  <si>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</si>
  <si>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</si>
  <si>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</si>
  <si>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</si>
  <si>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</si>
  <si>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</si>
  <si>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</si>
  <si>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</si>
  <si>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</si>
  <si>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</si>
  <si>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</si>
  <si>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</si>
  <si>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</si>
  <si>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</si>
  <si>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</si>
  <si>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</si>
  <si>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</si>
  <si>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</si>
  <si>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</si>
  <si>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</si>
  <si>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</si>
  <si>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</si>
  <si>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</si>
  <si>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</si>
  <si>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</si>
  <si>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</si>
  <si>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</si>
  <si>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</si>
  <si>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</si>
  <si>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</si>
  <si>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</si>
  <si>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</si>
  <si>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</si>
  <si>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</si>
  <si>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</si>
  <si>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</si>
  <si>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</si>
  <si>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</si>
  <si>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</si>
  <si>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</si>
  <si>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</si>
  <si>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</si>
  <si>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</si>
  <si>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</si>
  <si>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</si>
  <si>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</si>
  <si>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</si>
  <si>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</si>
  <si>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</si>
  <si>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</si>
  <si>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</si>
  <si>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</si>
  <si>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</si>
  <si>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</si>
  <si>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</si>
  <si>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</si>
  <si>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</si>
  <si>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</si>
  <si>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</si>
  <si>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</si>
  <si>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</si>
  <si>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</si>
  <si>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</si>
  <si>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</si>
  <si>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</si>
  <si>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</si>
  <si>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</si>
  <si>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</si>
  <si>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</si>
  <si>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</si>
  <si>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</si>
  <si>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</si>
  <si>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</si>
  <si>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</si>
  <si>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</si>
  <si>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</si>
  <si>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</si>
  <si>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</si>
  <si>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</si>
  <si>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</si>
  <si>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</si>
  <si>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</si>
  <si>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</si>
  <si>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</si>
  <si>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</si>
  <si>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</si>
  <si>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</si>
  <si>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</si>
  <si>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</si>
  <si>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</si>
  <si>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</si>
  <si>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</si>
  <si>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</si>
  <si>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</si>
  <si>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</si>
  <si>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</si>
  <si>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</si>
  <si>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</si>
  <si>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</si>
  <si>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</si>
  <si>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</si>
  <si>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</si>
  <si>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</si>
  <si>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</si>
  <si>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</si>
  <si>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</si>
  <si>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</si>
  <si>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</si>
  <si>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</si>
  <si>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</si>
  <si>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</si>
  <si>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</si>
  <si>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</si>
  <si>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</si>
  <si>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</si>
  <si>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</si>
  <si>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</si>
  <si>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</si>
  <si>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</si>
  <si>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</si>
  <si>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</si>
  <si>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</si>
  <si>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</si>
  <si>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</si>
  <si>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</si>
  <si>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</si>
  <si>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</si>
  <si>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</si>
  <si>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</si>
  <si>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</si>
  <si>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</si>
  <si>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</si>
  <si>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</si>
  <si>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</si>
  <si>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</si>
  <si>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</si>
  <si>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</si>
  <si>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</si>
  <si>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</si>
  <si>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</si>
  <si>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</si>
  <si>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</si>
  <si>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</si>
  <si>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</si>
  <si>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</si>
  <si>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</si>
  <si>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</si>
  <si>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</si>
  <si>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</si>
  <si>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</si>
  <si>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</si>
  <si>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</si>
  <si>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</si>
  <si>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</si>
  <si>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</si>
  <si>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</si>
  <si>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</si>
  <si>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</si>
  <si>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</si>
  <si>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</si>
  <si>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</si>
  <si>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</si>
  <si>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</si>
  <si>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</si>
  <si>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</si>
  <si>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</si>
  <si>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</si>
  <si>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</si>
  <si>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</si>
  <si>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</si>
  <si>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</si>
  <si>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</si>
  <si>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</si>
  <si>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</si>
  <si>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</si>
  <si>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</si>
  <si>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</si>
  <si>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</si>
  <si>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</si>
  <si>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</si>
  <si>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</si>
  <si>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</si>
  <si>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</si>
  <si>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</si>
  <si>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</si>
  <si>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</si>
  <si>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</si>
  <si>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</si>
  <si>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</si>
  <si>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</si>
  <si>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</si>
  <si>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</si>
  <si>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</si>
  <si>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</si>
  <si>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</si>
  <si>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</si>
  <si>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</si>
  <si>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</si>
  <si>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</si>
  <si>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</si>
  <si>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</si>
  <si>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</si>
  <si>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</si>
  <si>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</si>
  <si>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</si>
  <si>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</si>
  <si>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</si>
  <si>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</si>
  <si>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</si>
  <si>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</si>
  <si>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</si>
  <si>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</si>
  <si>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</si>
  <si>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</si>
  <si>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</si>
  <si>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</si>
  <si>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</si>
  <si>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</si>
  <si>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</si>
  <si>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</si>
  <si>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</si>
  <si>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</si>
  <si>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</si>
  <si>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</si>
  <si>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</si>
  <si>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</si>
  <si>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</si>
  <si>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</si>
  <si>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</si>
  <si>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</si>
  <si>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</si>
  <si>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</si>
  <si>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</si>
  <si>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</si>
  <si>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</si>
  <si>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</si>
  <si>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</si>
  <si>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</si>
  <si>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</si>
  <si>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</si>
  <si>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</si>
  <si>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</si>
  <si>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</si>
  <si>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</si>
  <si>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</si>
  <si>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</si>
  <si>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</si>
  <si>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</si>
  <si>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</si>
  <si>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</si>
  <si>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</si>
  <si>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</si>
  <si>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</si>
  <si>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</si>
  <si>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</si>
  <si>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</si>
  <si>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</si>
  <si>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</si>
  <si>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</si>
  <si>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</si>
  <si>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</si>
  <si>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</si>
  <si>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</si>
  <si>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</si>
  <si>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</si>
  <si>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</si>
  <si>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</si>
  <si>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</si>
  <si>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</si>
  <si>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</si>
  <si>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</si>
  <si>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</si>
  <si>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</si>
  <si>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</si>
  <si>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</si>
  <si>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</si>
  <si>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</si>
  <si>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</si>
  <si>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</si>
  <si>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</si>
  <si>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</si>
  <si>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</si>
  <si>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</si>
  <si>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</si>
  <si>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</si>
  <si>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</si>
  <si>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</si>
  <si>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</si>
  <si>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</si>
  <si>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</si>
  <si>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</si>
  <si>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</si>
  <si>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</si>
  <si>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</si>
  <si>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</si>
  <si>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</si>
  <si>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</si>
  <si>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</si>
  <si>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</si>
  <si>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</si>
  <si>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</si>
  <si>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</si>
  <si>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</si>
  <si>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</si>
  <si>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</si>
  <si>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</si>
  <si>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</si>
  <si>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</si>
  <si>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</si>
  <si>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</si>
  <si>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</si>
  <si>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</si>
  <si>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</si>
  <si>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</si>
  <si>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</si>
  <si>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</si>
  <si>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</si>
  <si>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</si>
  <si>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</si>
  <si>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</si>
  <si>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</si>
  <si>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</si>
  <si>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</si>
  <si>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</si>
  <si>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</si>
  <si>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</si>
  <si>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</si>
  <si>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</si>
  <si>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</si>
  <si>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</si>
  <si>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</si>
  <si>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</si>
  <si>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</si>
  <si>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</si>
  <si>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</si>
  <si>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</si>
  <si>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</si>
  <si>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</si>
  <si>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</si>
  <si>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</si>
  <si>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</si>
  <si>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</si>
  <si>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</si>
  <si>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</si>
  <si>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</si>
  <si>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</si>
  <si>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</si>
  <si>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</si>
  <si>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</si>
  <si>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</si>
  <si>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</si>
  <si>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</si>
  <si>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</si>
  <si>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</si>
  <si>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</si>
  <si>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</si>
  <si>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</si>
  <si>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</si>
  <si>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</si>
  <si>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</si>
  <si>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</si>
  <si>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</si>
  <si>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</si>
  <si>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</si>
  <si>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</si>
  <si>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</si>
  <si>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</si>
  <si>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</si>
  <si>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</si>
  <si>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</si>
  <si>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</si>
  <si>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</si>
  <si>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</si>
  <si>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</si>
  <si>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</si>
  <si>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</si>
  <si>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</si>
  <si>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</si>
  <si>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</si>
  <si>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</si>
  <si>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</si>
  <si>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</si>
  <si>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</si>
  <si>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</si>
  <si>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</si>
  <si>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</si>
  <si>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</si>
  <si>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</si>
  <si>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</si>
  <si>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</si>
  <si>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</si>
  <si>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</si>
  <si>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</si>
  <si>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</si>
  <si>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</si>
  <si>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</si>
  <si>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</si>
  <si>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</si>
  <si>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</si>
  <si>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</si>
  <si>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</si>
  <si>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</si>
  <si>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</si>
  <si>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</si>
  <si>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</si>
  <si>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</si>
  <si>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</si>
  <si>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</si>
  <si>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</si>
  <si>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</si>
  <si>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</si>
  <si>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</si>
  <si>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</si>
  <si>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</si>
  <si>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</si>
  <si>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</si>
  <si>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</si>
  <si>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</si>
  <si>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</si>
  <si>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</si>
  <si>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</si>
  <si>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</si>
  <si>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</si>
  <si>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</si>
  <si>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</si>
  <si>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</si>
  <si>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</si>
  <si>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</si>
  <si>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</si>
  <si>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</si>
  <si>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</si>
  <si>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</si>
  <si>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</si>
  <si>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</si>
  <si>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</si>
  <si>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</si>
  <si>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</si>
  <si>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</si>
  <si>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</si>
  <si>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</si>
  <si>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</si>
  <si>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</si>
  <si>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</si>
  <si>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</si>
  <si>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</si>
  <si>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</si>
  <si>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</si>
  <si>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</si>
  <si>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</si>
  <si>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</si>
  <si>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</si>
  <si>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</si>
  <si>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</si>
  <si>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</si>
  <si>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</si>
  <si>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</si>
  <si>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</si>
  <si>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</si>
  <si>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</si>
  <si>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</si>
  <si>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</si>
  <si>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</si>
  <si>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</si>
  <si>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</si>
  <si>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</si>
  <si>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</si>
  <si>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</si>
  <si>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</si>
  <si>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</si>
  <si>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</si>
  <si>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</si>
  <si>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</si>
  <si>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</si>
  <si>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</si>
  <si>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</si>
  <si>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</si>
  <si>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</si>
  <si>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</si>
  <si>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</si>
  <si>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</si>
  <si>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</si>
  <si>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</si>
  <si>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</si>
  <si>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</si>
  <si>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</si>
  <si>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</si>
  <si>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</si>
  <si>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</si>
  <si>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</si>
  <si>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</si>
  <si>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</si>
  <si>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</si>
  <si>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</si>
  <si>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</si>
  <si>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</si>
  <si>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</si>
  <si>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</si>
  <si>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</si>
  <si>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</si>
  <si>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</si>
  <si>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</si>
  <si>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</si>
  <si>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</si>
  <si>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</si>
  <si>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</si>
  <si>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</si>
  <si>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</si>
  <si>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</si>
  <si>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</si>
  <si>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</si>
  <si>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</si>
  <si>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</si>
  <si>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</si>
  <si>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</si>
  <si>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</si>
  <si>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</si>
  <si>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</si>
  <si>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</si>
  <si>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</si>
  <si>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</si>
  <si>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</si>
  <si>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</si>
  <si>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</si>
  <si>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</si>
  <si>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</si>
  <si>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</si>
  <si>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</si>
  <si>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</si>
  <si>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</si>
  <si>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</si>
  <si>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</si>
  <si>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</si>
  <si>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</si>
  <si>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</si>
  <si>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</si>
  <si>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</si>
  <si>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</si>
  <si>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</si>
  <si>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</si>
  <si>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</si>
  <si>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</si>
  <si>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</si>
  <si>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</si>
  <si>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</si>
  <si>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</si>
  <si>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</si>
  <si>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</si>
  <si>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</si>
  <si>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</si>
  <si>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</si>
  <si>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</si>
  <si>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</si>
  <si>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</si>
  <si>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</si>
  <si>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</si>
  <si>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</si>
  <si>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</si>
  <si>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</si>
  <si>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</si>
  <si>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</si>
  <si>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</si>
  <si>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</si>
  <si>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</si>
  <si>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</si>
  <si>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</si>
  <si>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</si>
  <si>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</si>
  <si>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</si>
  <si>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</si>
  <si>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</si>
  <si>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</si>
  <si>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</si>
  <si>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</si>
  <si>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</si>
  <si>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</si>
  <si>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</si>
  <si>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</si>
  <si>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</si>
  <si>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</si>
  <si>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</si>
  <si>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</si>
  <si>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</si>
  <si>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</si>
  <si>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</si>
  <si>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</si>
  <si>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</si>
  <si>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</si>
  <si>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</si>
  <si>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</si>
  <si>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</si>
  <si>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</si>
  <si>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</si>
  <si>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</si>
  <si>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</si>
  <si>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</si>
  <si>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</si>
  <si>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</si>
  <si>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</si>
  <si>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</si>
  <si>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</si>
  <si>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</si>
  <si>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</si>
  <si>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</si>
  <si>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</si>
  <si>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</si>
  <si>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</si>
  <si>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</si>
  <si>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</si>
  <si>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</si>
  <si>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</si>
  <si>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</si>
  <si>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</si>
  <si>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</si>
  <si>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</si>
  <si>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</si>
  <si>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</si>
  <si>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</si>
  <si>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</si>
  <si>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</si>
  <si>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</si>
  <si>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</si>
  <si>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</si>
  <si>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</si>
  <si>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</si>
  <si>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</si>
  <si>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</si>
  <si>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</si>
  <si>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</si>
  <si>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</si>
  <si>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</si>
  <si>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</si>
  <si>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</si>
  <si>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</si>
  <si>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</si>
  <si>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</si>
  <si>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</si>
  <si>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</si>
  <si>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</si>
  <si>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</si>
  <si>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</si>
  <si>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</si>
  <si>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</si>
  <si>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</si>
  <si>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</si>
  <si>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</si>
  <si>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</si>
  <si>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</si>
  <si>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</si>
  <si>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</si>
  <si>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</si>
  <si>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</si>
  <si>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</si>
  <si>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</si>
  <si>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</si>
  <si>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</si>
  <si>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</si>
  <si>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</si>
  <si>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</si>
  <si>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</si>
  <si>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</si>
  <si>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</si>
  <si>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</si>
  <si>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</si>
  <si>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</si>
  <si>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</si>
  <si>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</si>
  <si>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</si>
  <si>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</si>
  <si>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</si>
  <si>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</si>
  <si>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</si>
  <si>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</si>
  <si>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</si>
  <si>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</si>
  <si>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</si>
  <si>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</si>
  <si>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</si>
  <si>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</si>
  <si>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</si>
  <si>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</si>
  <si>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</si>
  <si>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</si>
  <si>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</si>
  <si>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</si>
  <si>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</si>
  <si>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</si>
  <si>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</si>
  <si>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</si>
  <si>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</si>
  <si>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</si>
  <si>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</si>
  <si>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</si>
  <si>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</si>
  <si>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</si>
  <si>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</si>
  <si>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</si>
  <si>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</si>
  <si>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</si>
  <si>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</si>
  <si>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</si>
  <si>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</si>
  <si>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</si>
  <si>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</si>
  <si>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</si>
  <si>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</si>
  <si>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</si>
  <si>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</si>
  <si>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</si>
  <si>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</si>
  <si>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</si>
  <si>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</si>
  <si>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</si>
  <si>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</si>
  <si>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</si>
  <si>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</si>
  <si>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</si>
  <si>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</si>
  <si>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</si>
  <si>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</si>
  <si>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</si>
  <si>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</si>
  <si>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</si>
  <si>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</si>
  <si>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</si>
  <si>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</si>
  <si>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</si>
  <si>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</si>
  <si>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</si>
  <si>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</si>
  <si>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</si>
  <si>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</si>
  <si>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</si>
  <si>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</si>
  <si>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</si>
  <si>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</si>
  <si>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</si>
  <si>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</si>
  <si>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</si>
  <si>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</si>
  <si>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</si>
  <si>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</si>
  <si>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</si>
  <si>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</si>
  <si>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</si>
  <si>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</si>
  <si>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</si>
  <si>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</si>
  <si>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</si>
  <si>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</si>
  <si>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</si>
  <si>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</si>
  <si>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</si>
  <si>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</si>
  <si>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</si>
  <si>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</si>
  <si>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</si>
  <si>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</si>
  <si>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</si>
  <si>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</si>
  <si>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</si>
  <si>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</si>
  <si>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</si>
  <si>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</si>
  <si>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</si>
  <si>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</si>
  <si>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</si>
  <si>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</si>
  <si>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</si>
  <si>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</si>
  <si>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</si>
  <si>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</si>
  <si>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</si>
  <si>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</si>
  <si>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</si>
  <si>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</si>
  <si>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</si>
  <si>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</si>
  <si>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</si>
  <si>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</si>
  <si>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</si>
  <si>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</si>
  <si>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</si>
  <si>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</si>
  <si>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</si>
  <si>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</si>
  <si>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</si>
  <si>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</si>
  <si>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</si>
  <si>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</si>
  <si>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</si>
  <si>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</si>
  <si>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</si>
  <si>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</si>
  <si>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</si>
  <si>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</si>
  <si>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</si>
  <si>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</si>
  <si>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</si>
  <si>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</si>
  <si>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</si>
  <si>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</si>
  <si>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</si>
  <si>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</si>
  <si>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</si>
  <si>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</si>
  <si>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</si>
  <si>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</si>
  <si>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</si>
  <si>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</si>
  <si>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</si>
  <si>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</si>
  <si>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</si>
  <si>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</si>
  <si>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</si>
  <si>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</si>
  <si>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</si>
  <si>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</si>
  <si>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</si>
  <si>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</si>
  <si>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</si>
  <si>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</si>
  <si>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</si>
  <si>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</si>
  <si>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</si>
  <si>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</si>
  <si>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</si>
  <si>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</si>
  <si>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</si>
  <si>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</si>
  <si>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</si>
  <si>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</si>
  <si>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</si>
  <si>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</si>
  <si>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</si>
  <si>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</si>
  <si>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</si>
  <si>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</si>
  <si>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</si>
  <si>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</si>
  <si>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</si>
  <si>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</si>
  <si>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</si>
  <si>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</si>
  <si>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</si>
  <si>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</si>
  <si>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</si>
  <si>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</si>
  <si>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</si>
  <si>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</si>
  <si>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</si>
  <si>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</si>
  <si>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</si>
  <si>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</si>
  <si>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</si>
  <si>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</si>
  <si>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</si>
  <si>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</si>
  <si>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</si>
  <si>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</si>
  <si>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</si>
  <si>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</si>
  <si>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</si>
  <si>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</si>
  <si>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</si>
  <si>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</si>
  <si>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</si>
  <si>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</si>
  <si>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</si>
  <si>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</si>
  <si>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</si>
  <si>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</si>
  <si>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</si>
  <si>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</si>
  <si>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</si>
  <si>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</si>
  <si>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</si>
  <si>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</si>
  <si>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</si>
  <si>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</si>
  <si>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</si>
  <si>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</si>
  <si>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</si>
  <si>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</si>
  <si>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</si>
  <si>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</si>
  <si>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</si>
  <si>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</si>
  <si>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</si>
  <si>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</si>
  <si>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</si>
  <si>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</si>
  <si>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</si>
  <si>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</si>
  <si>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</si>
  <si>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</si>
  <si>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</si>
  <si>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</si>
  <si>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</si>
  <si>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</si>
  <si>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</si>
  <si>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</si>
  <si>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</si>
  <si>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</si>
  <si>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</si>
  <si>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</si>
  <si>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</si>
  <si>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</si>
  <si>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</si>
  <si>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</si>
  <si>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</si>
  <si>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</si>
  <si>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</si>
  <si>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</si>
  <si>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</si>
  <si>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</si>
  <si>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</si>
  <si>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</si>
  <si>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</si>
  <si>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</si>
  <si>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</si>
  <si>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</si>
  <si>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</si>
  <si>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</si>
  <si>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</si>
  <si>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</si>
  <si>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</si>
  <si>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</si>
  <si>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</si>
  <si>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</si>
  <si>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</si>
  <si>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</si>
  <si>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</si>
  <si>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</si>
  <si>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</si>
  <si>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</si>
  <si>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</si>
  <si>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</si>
  <si>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</si>
  <si>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</si>
  <si>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</si>
  <si>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</si>
  <si>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</si>
  <si>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</si>
  <si>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</si>
  <si>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</si>
  <si>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</si>
  <si>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</si>
  <si>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</si>
  <si>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</si>
  <si>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</si>
  <si>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</si>
  <si>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</si>
  <si>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</si>
  <si>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</si>
  <si>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</si>
  <si>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</si>
  <si>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</si>
  <si>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</si>
  <si>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</si>
  <si>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</si>
  <si>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</si>
  <si>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</si>
  <si>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</si>
  <si>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</si>
  <si>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</si>
  <si>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</si>
  <si>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</si>
  <si>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</si>
  <si>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</si>
  <si>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</si>
  <si>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</si>
  <si>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</si>
  <si>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</si>
  <si>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</si>
  <si>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</si>
  <si>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</si>
  <si>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</si>
  <si>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</si>
  <si>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</si>
  <si>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</si>
  <si>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</si>
  <si>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</si>
  <si>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</si>
  <si>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</si>
  <si>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</si>
  <si>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</si>
  <si>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</si>
  <si>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</si>
  <si>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</si>
  <si>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</si>
  <si>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</si>
  <si>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</si>
  <si>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</si>
  <si>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</si>
  <si>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</si>
  <si>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</si>
  <si>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</si>
  <si>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</si>
  <si>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</si>
  <si>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</si>
  <si>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</si>
  <si>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</si>
  <si>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</si>
  <si>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</si>
  <si>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</si>
  <si>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</si>
  <si>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</si>
  <si>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</si>
  <si>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</si>
  <si>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</si>
  <si>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</si>
  <si>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</si>
  <si>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</si>
  <si>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</si>
  <si>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</si>
  <si>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</si>
  <si>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</si>
  <si>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</si>
  <si>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</si>
  <si>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</si>
  <si>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</si>
  <si>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</si>
  <si>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</si>
  <si>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</si>
  <si>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</si>
  <si>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</si>
  <si>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</si>
  <si>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</si>
  <si>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</si>
  <si>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</si>
  <si>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</si>
  <si>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</si>
  <si>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</si>
  <si>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</si>
  <si>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</si>
  <si>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</si>
  <si>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</si>
  <si>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</si>
  <si>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</si>
  <si>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</si>
  <si>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</si>
  <si>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</si>
  <si>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</si>
  <si>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</si>
  <si>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</si>
  <si>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</si>
  <si>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</si>
  <si>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</si>
  <si>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</si>
  <si>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</si>
  <si>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</si>
  <si>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</si>
  <si>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</si>
  <si>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</si>
  <si>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</si>
  <si>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</si>
  <si>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</si>
  <si>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</si>
  <si>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</si>
  <si>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</si>
  <si>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</si>
  <si>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</si>
  <si>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</si>
  <si>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</si>
  <si>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</si>
  <si>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</si>
  <si>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</si>
  <si>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</si>
  <si>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</si>
  <si>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</si>
  <si>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</si>
  <si>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</si>
  <si>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</si>
  <si>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</si>
  <si>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</si>
  <si>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</si>
  <si>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</si>
  <si>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</si>
  <si>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</si>
  <si>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</si>
  <si>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</si>
  <si>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</si>
  <si>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</si>
  <si>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</si>
  <si>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</si>
  <si>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</si>
  <si>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</si>
  <si>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</si>
  <si>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</si>
  <si>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</si>
  <si>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</si>
  <si>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</si>
  <si>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</si>
  <si>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</si>
  <si>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</si>
  <si>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</si>
  <si>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</si>
  <si>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</si>
  <si>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</si>
  <si>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</si>
  <si>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</si>
  <si>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</si>
  <si>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</si>
  <si>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</si>
  <si>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</si>
  <si>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</si>
  <si>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</si>
  <si>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</si>
  <si>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</si>
  <si>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</si>
  <si>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</si>
  <si>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</si>
  <si>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</si>
  <si>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</si>
  <si>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</si>
  <si>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</si>
  <si>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</si>
  <si>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</si>
  <si>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</si>
  <si>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</si>
  <si>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</si>
  <si>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</si>
  <si>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</si>
  <si>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</si>
  <si>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</si>
  <si>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</si>
  <si>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</si>
  <si>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</si>
  <si>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</si>
  <si>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</si>
  <si>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</si>
  <si>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</si>
  <si>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</si>
  <si>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</si>
  <si>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</si>
  <si>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</si>
  <si>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</si>
  <si>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</si>
  <si>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</si>
  <si>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</si>
  <si>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</si>
  <si>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</si>
  <si>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</si>
  <si>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</si>
  <si>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</si>
  <si>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</si>
  <si>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</si>
  <si>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</si>
  <si>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</si>
  <si>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</si>
  <si>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</si>
  <si>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</si>
  <si>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</si>
  <si>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</si>
  <si>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</si>
  <si>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</si>
  <si>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</si>
  <si>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</si>
  <si>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</si>
  <si>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</si>
  <si>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</si>
  <si>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</si>
  <si>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</si>
  <si>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</si>
  <si>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</si>
  <si>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</si>
  <si>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</si>
  <si>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</si>
  <si>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</si>
  <si>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</si>
  <si>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</si>
  <si>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</si>
  <si>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</si>
  <si>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</si>
  <si>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</si>
  <si>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</si>
  <si>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</si>
  <si>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</si>
  <si>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</si>
  <si>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</si>
  <si>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</si>
  <si>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</si>
  <si>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</si>
  <si>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</si>
  <si>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</si>
  <si>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</si>
  <si>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</si>
  <si>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</si>
  <si>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</si>
  <si>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</si>
  <si>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</si>
  <si>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</si>
  <si>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</si>
  <si>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</si>
  <si>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</si>
  <si>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</si>
  <si>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</si>
  <si>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</si>
  <si>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</si>
  <si>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</si>
  <si>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</si>
  <si>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</si>
  <si>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</si>
  <si>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</si>
  <si>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</si>
  <si>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</si>
  <si>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</si>
  <si>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</si>
  <si>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</si>
  <si>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</si>
  <si>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</si>
  <si>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</si>
  <si>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</si>
  <si>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</si>
  <si>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</si>
  <si>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</si>
  <si>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</si>
  <si>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</si>
  <si>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</si>
  <si>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</si>
  <si>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</si>
  <si>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</si>
  <si>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</si>
  <si>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</si>
  <si>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</si>
  <si>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</si>
  <si>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</si>
  <si>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</si>
  <si>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</si>
  <si>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</si>
  <si>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</si>
  <si>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</si>
  <si>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</si>
  <si>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</si>
  <si>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</si>
  <si>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</si>
  <si>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</si>
  <si>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</si>
  <si>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</si>
  <si>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</si>
  <si>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</si>
  <si>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</si>
  <si>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</si>
  <si>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</si>
  <si>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</si>
  <si>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</si>
  <si>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</si>
  <si>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</si>
  <si>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</si>
  <si>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</si>
  <si>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</si>
  <si>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</si>
  <si>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</si>
  <si>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</si>
  <si>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</si>
  <si>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</si>
  <si>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</si>
  <si>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</si>
  <si>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</si>
  <si>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</si>
  <si>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</si>
  <si>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</si>
  <si>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</si>
  <si>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</si>
  <si>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</si>
  <si>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</si>
  <si>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</si>
  <si>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</si>
  <si>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</si>
  <si>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</si>
  <si>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</si>
  <si>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</si>
  <si>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</si>
  <si>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</si>
  <si>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</si>
  <si>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</si>
  <si>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</si>
  <si>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</si>
  <si>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</si>
  <si>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</si>
  <si>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</si>
  <si>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</si>
  <si>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</si>
  <si>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</si>
  <si>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</si>
  <si>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</si>
  <si>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</si>
  <si>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</si>
  <si>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</si>
  <si>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</si>
  <si>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</si>
  <si>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</si>
  <si>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</si>
  <si>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</si>
  <si>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</si>
  <si>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</si>
  <si>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</si>
  <si>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</si>
  <si>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</si>
  <si>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</si>
  <si>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</si>
  <si>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</si>
  <si>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</si>
  <si>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</si>
  <si>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</si>
  <si>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</si>
  <si>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</si>
  <si>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</si>
  <si>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</si>
  <si>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</si>
  <si>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</si>
  <si>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</si>
  <si>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</si>
  <si>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</si>
  <si>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</si>
  <si>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</si>
  <si>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</si>
  <si>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</si>
  <si>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</si>
  <si>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</si>
  <si>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</si>
  <si>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</si>
  <si>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</si>
  <si>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</si>
  <si>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</si>
  <si>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</si>
  <si>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</si>
  <si>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</si>
  <si>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</si>
  <si>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</si>
  <si>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</si>
  <si>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</si>
  <si>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</si>
  <si>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</si>
  <si>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</si>
  <si>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</si>
  <si>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</si>
  <si>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</si>
  <si>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</si>
  <si>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</si>
  <si>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</si>
  <si>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</si>
  <si>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</si>
  <si>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</si>
  <si>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</si>
  <si>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</si>
  <si>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</si>
  <si>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</si>
  <si>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</si>
  <si>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</si>
  <si>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</si>
  <si>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</si>
  <si>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</si>
  <si>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</si>
  <si>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</si>
  <si>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</si>
  <si>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</si>
  <si>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</si>
  <si>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</si>
  <si>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</si>
  <si>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</si>
  <si>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</si>
  <si>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</si>
  <si>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</si>
  <si>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</si>
  <si>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</si>
  <si>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</si>
  <si>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</si>
  <si>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</si>
  <si>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</si>
  <si>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</si>
  <si>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</si>
  <si>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</si>
  <si>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</si>
  <si>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</si>
  <si>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</si>
  <si>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</si>
  <si>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</si>
  <si>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</si>
  <si>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</si>
  <si>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</si>
  <si>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</si>
  <si>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</si>
  <si>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</si>
  <si>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</si>
  <si>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</si>
  <si>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</si>
  <si>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</si>
  <si>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</si>
  <si>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</si>
  <si>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</si>
  <si>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</si>
  <si>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</si>
  <si>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</si>
  <si>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</si>
  <si>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</si>
  <si>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</si>
  <si>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</si>
  <si>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</si>
  <si>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</si>
  <si>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</si>
  <si>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</si>
  <si>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</si>
  <si>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</si>
  <si>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</si>
  <si>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</si>
  <si>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</si>
  <si>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</si>
  <si>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</si>
  <si>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</si>
  <si>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</si>
  <si>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</si>
  <si>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</si>
  <si>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</si>
  <si>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</si>
  <si>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</si>
  <si>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</si>
  <si>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</si>
  <si>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</si>
  <si>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</si>
  <si>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</si>
  <si>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</si>
  <si>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</si>
  <si>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</si>
  <si>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</si>
  <si>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</si>
  <si>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</si>
  <si>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</si>
  <si>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</si>
  <si>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</si>
  <si>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</si>
  <si>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</si>
  <si>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</si>
  <si>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</si>
  <si>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</si>
  <si>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</si>
  <si>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</si>
  <si>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</si>
  <si>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</si>
  <si>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</si>
  <si>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</si>
  <si>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</si>
  <si>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</si>
  <si>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</si>
  <si>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</si>
  <si>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</si>
  <si>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</si>
  <si>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</si>
  <si>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</si>
  <si>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</si>
  <si>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</si>
  <si>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</si>
  <si>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</si>
  <si>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</si>
  <si>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</si>
  <si>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</si>
  <si>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</si>
  <si>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</si>
  <si>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</si>
  <si>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</si>
  <si>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</si>
  <si>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</si>
  <si>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</si>
  <si>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</si>
  <si>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</si>
  <si>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</si>
  <si>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</si>
  <si>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</si>
  <si>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</si>
  <si>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</si>
  <si>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</si>
  <si>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</si>
  <si>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</si>
  <si>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</si>
  <si>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</si>
  <si>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</si>
  <si>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</si>
  <si>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</si>
  <si>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</si>
  <si>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</si>
  <si>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</si>
  <si>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</si>
  <si>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</si>
  <si>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</si>
  <si>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</si>
  <si>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</si>
  <si>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</si>
  <si>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</si>
  <si>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</si>
  <si>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</si>
  <si>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</si>
  <si>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</si>
  <si>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</si>
  <si>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</si>
  <si>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</si>
  <si>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</si>
  <si>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</si>
  <si>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</si>
  <si>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</si>
  <si>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</si>
  <si>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</si>
  <si>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</si>
  <si>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</si>
  <si>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</si>
  <si>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</si>
  <si>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</si>
  <si>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</si>
  <si>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</si>
  <si>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</si>
  <si>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</si>
  <si>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</si>
  <si>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</si>
  <si>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</si>
  <si>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</si>
  <si>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</si>
  <si>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</si>
  <si>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</si>
  <si>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</si>
  <si>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</si>
  <si>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</si>
  <si>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</si>
  <si>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</si>
  <si>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</si>
  <si>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</si>
  <si>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</si>
  <si>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</si>
  <si>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</si>
  <si>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</si>
  <si>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</si>
  <si>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</si>
  <si>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</si>
  <si>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</si>
  <si>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</si>
  <si>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</si>
  <si>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</si>
  <si>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</si>
  <si>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</si>
  <si>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</si>
  <si>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</si>
  <si>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</si>
  <si>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</si>
  <si>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</si>
  <si>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</si>
  <si>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</si>
  <si>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</si>
  <si>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</si>
  <si>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</si>
  <si>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</si>
  <si>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</si>
  <si>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</si>
  <si>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</si>
  <si>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</si>
  <si>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</si>
  <si>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</si>
  <si>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</si>
  <si>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</si>
  <si>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</si>
  <si>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</si>
  <si>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</si>
  <si>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</si>
  <si>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</si>
  <si>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</si>
  <si>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</si>
  <si>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</si>
  <si>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</si>
  <si>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</si>
  <si>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</si>
  <si>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</si>
  <si>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</si>
  <si>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</si>
  <si>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</si>
  <si>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</si>
  <si>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</si>
  <si>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</si>
  <si>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</si>
  <si>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</si>
  <si>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</si>
  <si>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</si>
  <si>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</si>
  <si>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</si>
  <si>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</si>
  <si>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</si>
  <si>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</si>
  <si>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</si>
  <si>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</si>
  <si>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</si>
  <si>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</si>
  <si>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</si>
  <si>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</si>
  <si>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</si>
  <si>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</si>
  <si>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</si>
  <si>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</si>
  <si>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</si>
  <si>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</si>
  <si>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</si>
  <si>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</si>
  <si>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</si>
  <si>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</si>
  <si>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</si>
  <si>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</si>
  <si>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</si>
  <si>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</si>
  <si>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</si>
  <si>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</si>
  <si>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</si>
  <si>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</si>
  <si>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</si>
  <si>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</si>
  <si>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</si>
  <si>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</si>
  <si>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</si>
  <si>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</si>
  <si>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</si>
  <si>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</si>
  <si>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</si>
  <si>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</si>
  <si>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</si>
  <si>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</si>
  <si>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</si>
  <si>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</si>
  <si>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</si>
  <si>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</si>
  <si>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</si>
  <si>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</si>
  <si>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</si>
  <si>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</si>
  <si>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</si>
  <si>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</si>
  <si>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</si>
  <si>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</si>
  <si>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</si>
  <si>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</si>
  <si>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</si>
  <si>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</si>
  <si>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</si>
  <si>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</si>
  <si>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</si>
  <si>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</si>
  <si>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</si>
  <si>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</si>
  <si>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</si>
  <si>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</si>
  <si>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</si>
  <si>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</si>
  <si>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</si>
  <si>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</si>
  <si>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</si>
  <si>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</si>
  <si>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</si>
  <si>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</si>
  <si>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</si>
  <si>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</si>
  <si>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</si>
  <si>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</si>
  <si>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</si>
  <si>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</si>
  <si>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</si>
  <si>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</si>
  <si>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</si>
  <si>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</si>
  <si>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</si>
  <si>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</si>
  <si>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</si>
  <si>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</si>
  <si>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</si>
  <si>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</si>
  <si>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</si>
  <si>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</si>
  <si>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</si>
  <si>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</si>
  <si>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</si>
  <si>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</si>
  <si>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</si>
  <si>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</si>
  <si>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</si>
  <si>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</si>
  <si>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</si>
  <si>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</si>
  <si>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</si>
  <si>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</si>
  <si>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</si>
  <si>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</si>
  <si>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</si>
  <si>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</si>
  <si>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</si>
  <si>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</si>
  <si>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</si>
  <si>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</si>
  <si>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</si>
  <si>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</si>
  <si>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</si>
  <si>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</si>
  <si>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</si>
  <si>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</si>
  <si>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</si>
  <si>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</si>
  <si>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</si>
  <si>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</si>
  <si>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</si>
  <si>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</si>
  <si>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</si>
  <si>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</si>
  <si>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</si>
  <si>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</si>
  <si>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</si>
  <si>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</si>
  <si>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</si>
  <si>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</si>
  <si>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</si>
  <si>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</si>
  <si>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</si>
  <si>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</si>
  <si>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</si>
  <si>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</si>
  <si>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</si>
  <si>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</si>
  <si>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</si>
  <si>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</si>
  <si>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</si>
  <si>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</si>
  <si>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</si>
  <si>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</si>
  <si>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</si>
  <si>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</si>
  <si>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</si>
  <si>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</si>
  <si>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</si>
  <si>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</si>
  <si>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</si>
  <si>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</si>
  <si>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</si>
  <si>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</si>
  <si>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</si>
  <si>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</si>
  <si>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</si>
  <si>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</si>
  <si>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</si>
  <si>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</si>
  <si>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</si>
  <si>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</si>
  <si>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</si>
  <si>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</si>
  <si>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</si>
  <si>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</si>
  <si>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</si>
  <si>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</si>
  <si>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</si>
  <si>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</si>
  <si>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</si>
  <si>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</si>
  <si>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</si>
  <si>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</si>
  <si>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</si>
  <si>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</si>
  <si>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</si>
  <si>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</si>
  <si>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</si>
  <si>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</si>
  <si>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</si>
  <si>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</si>
  <si>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</si>
  <si>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</si>
  <si>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</si>
  <si>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</si>
  <si>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</si>
  <si>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</si>
  <si>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</si>
  <si>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</si>
  <si>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</si>
  <si>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</si>
  <si>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</si>
  <si>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</si>
  <si>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</si>
  <si>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</si>
  <si>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</si>
  <si>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</si>
  <si>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</si>
  <si>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</si>
  <si>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</si>
  <si>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</si>
  <si>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</si>
  <si>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</si>
  <si>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</si>
  <si>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</si>
  <si>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</si>
  <si>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</si>
  <si>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</si>
  <si>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</si>
  <si>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</si>
  <si>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</si>
  <si>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</si>
  <si>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</si>
  <si>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</si>
  <si>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</si>
  <si>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</si>
  <si>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</si>
  <si>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</si>
  <si>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</si>
  <si>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</si>
  <si>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</si>
  <si>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</si>
  <si>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</si>
  <si>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</si>
  <si>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</si>
  <si>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</si>
  <si>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</si>
  <si>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</si>
  <si>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</si>
  <si>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</si>
  <si>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</si>
  <si>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</si>
  <si>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</si>
  <si>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</si>
  <si>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</si>
  <si>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</si>
  <si>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</si>
  <si>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</si>
  <si>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</si>
  <si>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</si>
  <si>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</si>
  <si>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</si>
  <si>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</si>
  <si>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</si>
  <si>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</si>
  <si>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</si>
  <si>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</si>
  <si>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</si>
  <si>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</si>
  <si>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</si>
  <si>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</si>
  <si>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</si>
  <si>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</si>
  <si>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</si>
  <si>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</si>
  <si>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</si>
  <si>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</si>
  <si>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</si>
  <si>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</si>
  <si>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</si>
  <si>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</si>
  <si>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</si>
  <si>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</si>
  <si>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</si>
  <si>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</si>
  <si>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</si>
  <si>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</si>
  <si>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</si>
  <si>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</si>
  <si>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</si>
  <si>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</si>
  <si>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</si>
  <si>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</si>
  <si>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</si>
  <si>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</si>
  <si>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</si>
  <si>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</si>
  <si>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</si>
  <si>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</si>
  <si>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</si>
  <si>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</si>
  <si>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</si>
  <si>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</si>
  <si>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</si>
  <si>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</si>
  <si>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</si>
  <si>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</si>
  <si>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</si>
  <si>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</si>
  <si>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</si>
  <si>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</si>
  <si>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</si>
  <si>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</si>
  <si>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</si>
  <si>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</si>
  <si>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</si>
  <si>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</si>
  <si>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</si>
  <si>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</si>
  <si>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</si>
  <si>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</si>
  <si>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</si>
  <si>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</si>
  <si>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</si>
  <si>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</si>
  <si>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</si>
  <si>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</si>
  <si>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</si>
  <si>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</si>
  <si>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</si>
  <si>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</si>
  <si>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</si>
  <si>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</si>
  <si>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</si>
  <si>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</si>
  <si>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</si>
  <si>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</si>
  <si>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</si>
  <si>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</si>
  <si>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</si>
  <si>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</si>
  <si>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</si>
  <si>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</si>
  <si>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</si>
  <si>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</si>
  <si>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</si>
  <si>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</si>
  <si>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</si>
  <si>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</si>
  <si>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</si>
  <si>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</si>
  <si>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</si>
  <si>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</si>
  <si>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</si>
  <si>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</si>
  <si>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</si>
  <si>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</si>
  <si>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</si>
  <si>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</si>
  <si>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</si>
  <si>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</si>
  <si>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</si>
  <si>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</si>
  <si>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</si>
  <si>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</si>
  <si>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</si>
  <si>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</si>
  <si>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</si>
  <si>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</si>
  <si>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</si>
  <si>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</si>
  <si>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</si>
  <si>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</si>
  <si>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</si>
  <si>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</si>
  <si>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</si>
  <si>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</si>
  <si>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</si>
  <si>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</si>
  <si>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</si>
  <si>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</si>
  <si>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</si>
  <si>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</si>
  <si>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</si>
  <si>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</si>
  <si>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</si>
  <si>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</si>
  <si>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</si>
  <si>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</si>
  <si>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</si>
  <si>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</si>
  <si>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</si>
  <si>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</si>
  <si>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</si>
  <si>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</si>
  <si>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</si>
  <si>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</si>
  <si>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</si>
  <si>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</si>
  <si>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</si>
  <si>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</si>
  <si>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</si>
  <si>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</si>
  <si>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</si>
  <si>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</si>
  <si>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</si>
  <si>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</si>
  <si>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</si>
  <si>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</si>
  <si>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</si>
  <si>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</si>
  <si>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</si>
  <si>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</si>
  <si>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</si>
  <si>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</si>
  <si>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</si>
  <si>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</si>
  <si>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</si>
  <si>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</si>
  <si>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</si>
  <si>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</si>
  <si>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</si>
  <si>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</si>
  <si>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</si>
  <si>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</si>
  <si>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</si>
  <si>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</si>
  <si>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</si>
  <si>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</si>
  <si>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</si>
  <si>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</si>
  <si>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</si>
  <si>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</si>
  <si>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</si>
  <si>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</si>
  <si>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</si>
  <si>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</si>
  <si>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</si>
  <si>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</si>
  <si>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</si>
  <si>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</si>
  <si>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</si>
  <si>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</si>
  <si>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</si>
  <si>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</si>
  <si>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</si>
  <si>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</si>
  <si>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</si>
  <si>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</si>
  <si>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</si>
  <si>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</si>
  <si>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</si>
  <si>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</si>
  <si>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</si>
  <si>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</si>
  <si>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</si>
  <si>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</si>
  <si>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</si>
  <si>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</si>
  <si>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</si>
  <si>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</si>
  <si>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</si>
  <si>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</si>
  <si>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</si>
  <si>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</si>
  <si>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</si>
  <si>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</si>
  <si>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</si>
  <si>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</si>
  <si>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</si>
  <si>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</si>
  <si>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</si>
  <si>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</si>
  <si>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</si>
  <si>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</si>
  <si>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</si>
  <si>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</si>
  <si>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</si>
  <si>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</si>
  <si>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</si>
  <si>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</si>
  <si>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</si>
  <si>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</si>
  <si>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</si>
  <si>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</si>
  <si>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</si>
  <si>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</si>
  <si>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</si>
  <si>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</si>
  <si>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</si>
  <si>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</si>
  <si>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</si>
  <si>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</si>
  <si>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</si>
  <si>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</si>
  <si>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</si>
  <si>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</si>
  <si>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</si>
  <si>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</si>
  <si>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</si>
  <si>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</si>
  <si>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</si>
  <si>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</si>
  <si>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</si>
  <si>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</si>
  <si>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</si>
  <si>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</si>
  <si>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</si>
  <si>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</si>
  <si>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</si>
  <si>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</si>
  <si>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</si>
  <si>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</si>
  <si>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</si>
  <si>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</si>
  <si>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</si>
  <si>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</si>
  <si>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</si>
  <si>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</si>
  <si>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</si>
  <si>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</si>
  <si>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</si>
  <si>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</si>
  <si>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</si>
  <si>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</si>
  <si>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</si>
  <si>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</si>
  <si>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</si>
  <si>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</si>
  <si>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</si>
  <si>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</si>
  <si>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</si>
  <si>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</si>
  <si>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</si>
  <si>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</si>
  <si>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</si>
  <si>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</si>
  <si>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</si>
  <si>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</si>
  <si>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</si>
  <si>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</si>
  <si>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</si>
  <si>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</si>
  <si>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</si>
  <si>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</si>
  <si>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</si>
  <si>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</si>
  <si>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</si>
  <si>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</si>
  <si>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</si>
  <si>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</si>
  <si>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</si>
  <si>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</si>
  <si>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</si>
  <si>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</si>
  <si>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</si>
  <si>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</si>
  <si>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</si>
  <si>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</si>
  <si>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</si>
  <si>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</si>
  <si>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</si>
  <si>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</si>
  <si>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</si>
  <si>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</si>
  <si>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</si>
  <si>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</si>
  <si>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</si>
  <si>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</si>
  <si>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</si>
  <si>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</si>
  <si>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</si>
  <si>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</si>
  <si>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</si>
  <si>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</si>
  <si>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</si>
  <si>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</si>
  <si>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</si>
  <si>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</si>
  <si>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</si>
  <si>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</si>
  <si>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</si>
  <si>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</si>
  <si>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</si>
  <si>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</si>
  <si>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</si>
  <si>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</si>
  <si>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</si>
  <si>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</si>
  <si>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</si>
  <si>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</si>
  <si>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</si>
  <si>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</si>
  <si>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</si>
  <si>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</si>
  <si>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</si>
  <si>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</si>
  <si>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</si>
  <si>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</si>
  <si>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</si>
  <si>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</si>
  <si>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</si>
  <si>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</si>
  <si>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</si>
  <si>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</si>
  <si>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</si>
  <si>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</si>
  <si>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</si>
  <si>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</si>
  <si>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</si>
  <si>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</si>
  <si>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</si>
  <si>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</si>
  <si>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</si>
  <si>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</si>
  <si>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</si>
  <si>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</si>
  <si>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</si>
  <si>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</si>
  <si>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</si>
  <si>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</si>
  <si>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</si>
  <si>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</si>
  <si>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</si>
  <si>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</si>
  <si>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</si>
  <si>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</si>
  <si>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</si>
  <si>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</si>
  <si>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</si>
  <si>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</si>
  <si>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</si>
  <si>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</si>
  <si>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</si>
  <si>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</si>
  <si>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</si>
  <si>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</si>
  <si>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</si>
  <si>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</si>
  <si>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</si>
  <si>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</si>
  <si>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</si>
  <si>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</si>
  <si>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</si>
  <si>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</si>
  <si>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</si>
  <si>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</si>
  <si>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</si>
  <si>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</si>
  <si>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</si>
  <si>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</si>
  <si>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</si>
  <si>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</si>
  <si>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</si>
  <si>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</si>
  <si>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</si>
  <si>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</si>
  <si>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</si>
  <si>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</si>
  <si>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</si>
  <si>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</si>
  <si>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</si>
  <si>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</si>
  <si>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</si>
  <si>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</si>
  <si>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</si>
  <si>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</si>
  <si>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</si>
  <si>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</si>
  <si>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</si>
  <si>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</si>
  <si>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</si>
  <si>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</si>
  <si>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</si>
  <si>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</si>
  <si>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</si>
  <si>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</si>
  <si>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</si>
  <si>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</si>
  <si>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</si>
  <si>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</si>
  <si>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</si>
  <si>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</si>
  <si>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</si>
  <si>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</si>
  <si>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</si>
  <si>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</si>
  <si>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</si>
  <si>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</si>
  <si>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</si>
  <si>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</si>
  <si>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</si>
  <si>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</si>
  <si>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</si>
  <si>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</si>
  <si>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</si>
  <si>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</si>
  <si>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</si>
  <si>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</si>
  <si>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</si>
  <si>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</si>
  <si>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</si>
  <si>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</si>
  <si>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</si>
  <si>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</si>
  <si>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</si>
  <si>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</si>
  <si>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</si>
  <si>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</si>
  <si>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</si>
  <si>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</si>
  <si>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</si>
  <si>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</si>
  <si>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</si>
  <si>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</si>
  <si>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</si>
  <si>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</si>
  <si>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</si>
  <si>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</si>
  <si>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</si>
  <si>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</si>
  <si>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</si>
  <si>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</si>
  <si>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</si>
  <si>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</si>
  <si>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</si>
  <si>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</si>
  <si>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</si>
  <si>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</si>
  <si>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</si>
  <si>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</si>
  <si>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</si>
  <si>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</si>
  <si>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</si>
  <si>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</si>
  <si>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</si>
  <si>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</si>
  <si>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</si>
  <si>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</si>
  <si>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</si>
  <si>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</si>
  <si>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</si>
  <si>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</si>
  <si>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</si>
  <si>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</si>
  <si>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</si>
  <si>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</si>
  <si>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</si>
  <si>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</si>
  <si>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</si>
  <si>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</si>
  <si>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</si>
  <si>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</si>
  <si>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</si>
  <si>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</si>
  <si>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</si>
  <si>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</si>
  <si>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</si>
  <si>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</si>
  <si>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</si>
  <si>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</si>
  <si>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</si>
  <si>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</si>
  <si>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</si>
  <si>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</si>
  <si>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</si>
  <si>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</si>
  <si>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</si>
  <si>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</si>
  <si>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</si>
  <si>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</si>
  <si>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</si>
  <si>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</si>
  <si>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</si>
  <si>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</si>
  <si>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</si>
  <si>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</si>
  <si>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</si>
  <si>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</si>
  <si>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</si>
  <si>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</si>
  <si>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</si>
  <si>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</si>
  <si>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</si>
  <si>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</si>
  <si>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</si>
  <si>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</si>
  <si>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</si>
  <si>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</si>
  <si>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</si>
  <si>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</si>
  <si>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</si>
  <si>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</si>
  <si>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</si>
  <si>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</si>
  <si>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</si>
  <si>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</si>
  <si>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</si>
  <si>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</si>
  <si>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</si>
  <si>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</si>
  <si>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</si>
  <si>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</si>
  <si>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</si>
  <si>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</si>
  <si>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</si>
  <si>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</si>
  <si>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</si>
  <si>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</si>
  <si>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</si>
  <si>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</si>
  <si>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</si>
  <si>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</si>
  <si>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</si>
  <si>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</si>
  <si>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</si>
  <si>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</si>
  <si>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</si>
  <si>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</si>
  <si>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</si>
  <si>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</si>
  <si>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</si>
  <si>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</si>
  <si>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</si>
  <si>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</si>
  <si>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</si>
  <si>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</si>
  <si>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</si>
  <si>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</si>
  <si>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</si>
  <si>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</si>
  <si>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</si>
  <si>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</si>
  <si>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</si>
  <si>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</si>
  <si>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</si>
  <si>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</si>
  <si>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</si>
  <si>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</si>
  <si>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</si>
  <si>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</si>
  <si>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</si>
  <si>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</si>
  <si>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</si>
  <si>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</si>
  <si>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</si>
  <si>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</si>
  <si>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</si>
  <si>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</si>
  <si>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</si>
  <si>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</si>
  <si>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</si>
  <si>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</si>
  <si>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</si>
  <si>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</si>
  <si>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</si>
  <si>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</si>
  <si>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</si>
  <si>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</si>
  <si>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</si>
  <si>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</si>
  <si>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</si>
  <si>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</si>
  <si>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</si>
  <si>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</si>
  <si>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</si>
  <si>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</si>
  <si>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</si>
  <si>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</si>
  <si>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</si>
  <si>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</si>
  <si>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</si>
  <si>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</si>
  <si>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</si>
  <si>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</si>
  <si>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</si>
  <si>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</si>
  <si>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</si>
  <si>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</si>
  <si>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</si>
  <si>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</si>
  <si>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</si>
  <si>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</si>
  <si>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</si>
  <si>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</si>
  <si>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</si>
  <si>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</si>
  <si>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</si>
  <si>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</si>
  <si>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</si>
  <si>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</si>
  <si>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</si>
  <si>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</si>
  <si>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</si>
  <si>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</si>
  <si>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</si>
  <si>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</si>
  <si>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</si>
  <si>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</si>
  <si>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</si>
  <si>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</si>
  <si>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</si>
  <si>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</si>
  <si>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</si>
  <si>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</si>
  <si>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</si>
  <si>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</si>
  <si>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</si>
  <si>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</si>
  <si>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</si>
  <si>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</si>
  <si>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</si>
  <si>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</si>
  <si>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</si>
  <si>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</si>
  <si>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</si>
  <si>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</si>
  <si>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</si>
  <si>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</si>
  <si>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</si>
  <si>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</si>
  <si>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</si>
  <si>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</si>
  <si>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</si>
  <si>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</si>
  <si>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</si>
  <si>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</si>
  <si>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</si>
  <si>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</si>
  <si>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</si>
  <si>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</si>
  <si>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</si>
  <si>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</si>
  <si>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</si>
  <si>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</si>
  <si>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</si>
  <si>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</si>
  <si>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</si>
  <si>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</si>
  <si>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</si>
  <si>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</si>
  <si>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</si>
  <si>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</si>
  <si>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</si>
  <si>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</si>
  <si>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</si>
  <si>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</si>
  <si>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</si>
  <si>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</si>
  <si>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</si>
  <si>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</si>
  <si>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</si>
  <si>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</si>
  <si>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</si>
  <si>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</si>
  <si>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</si>
  <si>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</si>
  <si>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</si>
  <si>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</si>
  <si>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</si>
  <si>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</si>
  <si>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</si>
  <si>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</si>
  <si>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</si>
  <si>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</si>
  <si>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</si>
  <si>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</si>
  <si>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</si>
  <si>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</si>
  <si>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</si>
  <si>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</si>
  <si>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</si>
  <si>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</si>
  <si>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</si>
  <si>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</si>
  <si>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</si>
  <si>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</si>
  <si>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</si>
  <si>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</si>
  <si>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</si>
  <si>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</si>
  <si>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</si>
  <si>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</si>
  <si>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</si>
  <si>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</si>
  <si>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</si>
  <si>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</si>
  <si>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</si>
  <si>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</si>
  <si>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</si>
  <si>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</si>
  <si>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</si>
  <si>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</si>
  <si>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</si>
  <si>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</si>
  <si>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</si>
  <si>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</si>
  <si>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</si>
  <si>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</si>
  <si>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</si>
  <si>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</si>
  <si>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</si>
  <si>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</si>
  <si>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</si>
  <si>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</si>
  <si>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</si>
  <si>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</si>
  <si>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</si>
  <si>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</si>
  <si>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</si>
  <si>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</si>
  <si>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</si>
  <si>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</si>
  <si>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</si>
  <si>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</si>
  <si>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</si>
  <si>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</si>
  <si>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</si>
  <si>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</si>
  <si>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</si>
  <si>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</si>
  <si>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</si>
  <si>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</si>
  <si>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</si>
  <si>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</si>
  <si>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</si>
  <si>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</si>
  <si>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</si>
  <si>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</si>
  <si>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</si>
  <si>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</si>
  <si>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</si>
  <si>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</si>
  <si>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</si>
  <si>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</si>
  <si>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</si>
  <si>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</si>
  <si>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</si>
  <si>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</si>
  <si>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</si>
  <si>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</si>
  <si>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</si>
  <si>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</si>
  <si>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</si>
  <si>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</si>
  <si>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</si>
  <si>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</si>
  <si>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</si>
  <si>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</si>
  <si>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</si>
  <si>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</si>
  <si>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</si>
  <si>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</si>
  <si>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</si>
  <si>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</si>
  <si>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</si>
  <si>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</si>
  <si>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</si>
  <si>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</si>
  <si>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</si>
  <si>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</si>
  <si>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</si>
  <si>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</si>
  <si>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</si>
  <si>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</si>
  <si>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</si>
  <si>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</si>
  <si>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</si>
  <si>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</si>
  <si>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</si>
  <si>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</si>
  <si>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</si>
  <si>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</si>
  <si>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</si>
  <si>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</si>
  <si>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</si>
  <si>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</si>
  <si>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</si>
  <si>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</si>
  <si>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</si>
  <si>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</si>
  <si>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</si>
  <si>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</si>
  <si>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</si>
  <si>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</si>
  <si>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</si>
  <si>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</si>
  <si>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</si>
  <si>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</si>
  <si>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</si>
  <si>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</si>
  <si>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</si>
  <si>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</si>
  <si>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</si>
  <si>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</si>
  <si>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</si>
  <si>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</si>
  <si>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</si>
  <si>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</si>
  <si>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</si>
  <si>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</si>
  <si>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</si>
  <si>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</si>
  <si>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</si>
  <si>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</si>
  <si>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</si>
  <si>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</si>
  <si>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</si>
  <si>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</si>
  <si>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</si>
  <si>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</si>
  <si>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</si>
  <si>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</si>
  <si>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</si>
  <si>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</si>
  <si>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</si>
  <si>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</si>
  <si>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</si>
  <si>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</si>
  <si>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</si>
  <si>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</si>
  <si>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</si>
  <si>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</si>
  <si>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</si>
  <si>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</si>
  <si>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</si>
  <si>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</si>
  <si>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</si>
  <si>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</si>
  <si>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</si>
  <si>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</si>
  <si>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</si>
  <si>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</si>
  <si>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</si>
  <si>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</si>
  <si>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</si>
  <si>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</si>
  <si>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</si>
  <si>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</si>
  <si>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</si>
  <si>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</si>
  <si>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</si>
  <si>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</si>
  <si>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</si>
  <si>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</si>
  <si>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</si>
  <si>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</si>
  <si>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</si>
  <si>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</si>
  <si>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</si>
  <si>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</si>
  <si>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</si>
  <si>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</si>
  <si>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</si>
  <si>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</si>
  <si>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</si>
  <si>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</si>
  <si>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</si>
  <si>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</si>
  <si>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</si>
  <si>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</si>
  <si>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</si>
  <si>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</si>
  <si>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</si>
  <si>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</si>
  <si>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</si>
  <si>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</si>
  <si>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</si>
  <si>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</si>
  <si>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</si>
  <si>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</si>
  <si>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</si>
  <si>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</si>
  <si>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</si>
  <si>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</si>
  <si>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</si>
  <si>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</si>
  <si>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</si>
  <si>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</si>
  <si>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</si>
  <si>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</si>
  <si>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</si>
  <si>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</si>
  <si>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</si>
  <si>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</si>
  <si>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</si>
  <si>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</si>
  <si>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</si>
  <si>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</si>
  <si>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</si>
  <si>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</si>
  <si>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</si>
  <si>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</si>
  <si>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</si>
  <si>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</si>
  <si>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</si>
  <si>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</si>
  <si>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</si>
  <si>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</si>
  <si>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</si>
  <si>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</si>
  <si>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</si>
  <si>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</si>
  <si>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</si>
  <si>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</si>
  <si>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</si>
  <si>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</si>
  <si>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</si>
  <si>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</si>
  <si>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</si>
  <si>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</si>
  <si>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</si>
  <si>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</si>
  <si>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</si>
  <si>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</si>
  <si>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</si>
  <si>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</si>
  <si>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</si>
  <si>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</si>
  <si>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</si>
  <si>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</si>
  <si>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</si>
  <si>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</si>
  <si>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</si>
  <si>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</si>
  <si>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</si>
  <si>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</si>
  <si>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</si>
  <si>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</si>
  <si>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</si>
  <si>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</si>
  <si>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</si>
  <si>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</si>
  <si>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</si>
  <si>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</si>
  <si>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</si>
  <si>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</si>
  <si>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</si>
  <si>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</si>
  <si>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</si>
  <si>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</si>
  <si>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</si>
  <si>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</si>
  <si>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</si>
  <si>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</si>
  <si>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</si>
  <si>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</si>
  <si>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</si>
  <si>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</si>
  <si>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</si>
  <si>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</si>
  <si>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</si>
  <si>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</si>
  <si>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</si>
  <si>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</si>
  <si>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</si>
  <si>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</si>
  <si>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</si>
  <si>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</si>
  <si>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</si>
  <si>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</si>
  <si>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</si>
  <si>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</si>
  <si>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</si>
  <si>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</si>
  <si>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</si>
  <si>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</si>
  <si>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</si>
  <si>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</si>
  <si>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</si>
  <si>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</si>
  <si>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</si>
  <si>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</si>
  <si>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</si>
  <si>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</si>
  <si>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</si>
  <si>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</si>
  <si>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</si>
  <si>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</si>
  <si>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</si>
  <si>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</si>
  <si>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</si>
  <si>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</si>
  <si>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</si>
  <si>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</si>
  <si>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</si>
  <si>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</si>
  <si>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</si>
  <si>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</si>
  <si>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</si>
  <si>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</si>
  <si>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</si>
  <si>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</si>
  <si>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</si>
  <si>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</si>
  <si>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</si>
  <si>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</si>
  <si>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</si>
  <si>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</si>
  <si>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</si>
  <si>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</si>
  <si>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</si>
  <si>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</si>
  <si>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</si>
  <si>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</si>
  <si>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</si>
  <si>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</si>
  <si>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</si>
  <si>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</si>
  <si>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</si>
  <si>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</si>
  <si>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</si>
  <si>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</si>
  <si>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</si>
  <si>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</si>
  <si>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</si>
  <si>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</si>
  <si>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</si>
  <si>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</si>
  <si>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</si>
  <si>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</si>
  <si>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</si>
  <si>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</si>
  <si>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</si>
  <si>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</si>
  <si>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</si>
  <si>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</si>
  <si>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</si>
  <si>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</si>
  <si>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</si>
  <si>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</si>
  <si>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</si>
  <si>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</si>
  <si>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</si>
  <si>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</si>
  <si>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</si>
  <si>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</si>
  <si>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</si>
  <si>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</si>
  <si>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</si>
  <si>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</si>
  <si>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</si>
  <si>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</si>
  <si>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</si>
  <si>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</si>
  <si>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</si>
  <si>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</si>
  <si>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</si>
  <si>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</si>
  <si>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</si>
  <si>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</si>
  <si>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</si>
  <si>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</si>
  <si>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</si>
  <si>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</si>
  <si>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</si>
  <si>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</si>
  <si>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</si>
  <si>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</si>
  <si>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</si>
  <si>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</si>
  <si>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</si>
  <si>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</si>
  <si>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</si>
  <si>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</si>
  <si>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</si>
  <si>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</si>
  <si>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</si>
  <si>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</si>
  <si>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</si>
  <si>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</si>
  <si>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</si>
  <si>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</si>
  <si>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</si>
  <si>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</si>
  <si>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</si>
  <si>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</si>
  <si>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</si>
  <si>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</si>
  <si>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</si>
  <si>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</si>
  <si>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</si>
  <si>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</si>
  <si>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</si>
  <si>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</si>
  <si>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</si>
  <si>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</si>
  <si>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</si>
  <si>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</si>
  <si>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</si>
  <si>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</si>
  <si>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</si>
  <si>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</si>
  <si>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</si>
  <si>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</si>
  <si>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</si>
  <si>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</si>
  <si>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</si>
  <si>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</si>
  <si>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</si>
  <si>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</si>
  <si>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</si>
  <si>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</si>
  <si>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</si>
  <si>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</si>
  <si>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</si>
  <si>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</si>
  <si>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</si>
  <si>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</si>
  <si>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</si>
  <si>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</si>
  <si>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</si>
  <si>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</si>
  <si>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</si>
  <si>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</si>
  <si>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</si>
  <si>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</si>
  <si>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</si>
  <si>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</si>
  <si>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</si>
  <si>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</si>
  <si>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</si>
  <si>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</si>
  <si>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</si>
  <si>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</si>
  <si>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</si>
  <si>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</si>
  <si>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</si>
  <si>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</si>
  <si>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</si>
  <si>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</si>
  <si>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</si>
  <si>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</si>
  <si>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</si>
  <si>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</si>
  <si>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</si>
  <si>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</si>
  <si>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</si>
  <si>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</si>
  <si>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</si>
  <si>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</si>
  <si>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</si>
  <si>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</si>
  <si>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</si>
  <si>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</si>
  <si>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</si>
  <si>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</si>
  <si>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</si>
  <si>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</si>
  <si>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</si>
  <si>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</si>
  <si>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</si>
  <si>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</si>
  <si>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</si>
  <si>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</si>
  <si>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</si>
  <si>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</si>
  <si>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</si>
  <si>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</si>
  <si>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</si>
  <si>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</si>
  <si>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</si>
  <si>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</si>
  <si>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</si>
  <si>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</si>
  <si>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</si>
  <si>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</si>
  <si>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</si>
  <si>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</si>
  <si>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</si>
  <si>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</si>
  <si>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</si>
  <si>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</si>
  <si>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</si>
  <si>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</si>
  <si>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</si>
  <si>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</si>
  <si>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</si>
  <si>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</si>
  <si>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</si>
  <si>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</si>
  <si>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</si>
  <si>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</si>
  <si>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</si>
  <si>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</si>
  <si>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</si>
  <si>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</si>
  <si>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</si>
  <si>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</si>
  <si>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</si>
  <si>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</si>
  <si>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</si>
  <si>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</si>
  <si>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</si>
  <si>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</si>
  <si>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</si>
  <si>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</si>
  <si>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</si>
  <si>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</si>
  <si>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</si>
  <si>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</si>
  <si>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</si>
  <si>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</si>
  <si>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</si>
  <si>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</si>
  <si>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</si>
  <si>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</si>
  <si>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</si>
  <si>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</si>
  <si>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</si>
  <si>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</si>
  <si>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</si>
  <si>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</si>
  <si>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</si>
  <si>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</si>
  <si>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</si>
  <si>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</si>
  <si>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</si>
  <si>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</si>
  <si>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</si>
  <si>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</si>
  <si>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</si>
  <si>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</si>
  <si>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</si>
  <si>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</si>
  <si>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</si>
  <si>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</si>
  <si>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</si>
  <si>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</si>
  <si>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</si>
  <si>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</si>
  <si>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</si>
  <si>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</si>
  <si>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</si>
  <si>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</si>
  <si>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</si>
  <si>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</si>
  <si>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</si>
  <si>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</si>
  <si>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</si>
  <si>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</si>
  <si>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</si>
  <si>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</si>
  <si>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</si>
  <si>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</si>
  <si>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</si>
  <si>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</si>
  <si>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</si>
  <si>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</si>
  <si>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</si>
  <si>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</si>
  <si>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</si>
  <si>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</si>
  <si>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</si>
  <si>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</si>
  <si>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</si>
  <si>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</si>
  <si>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</si>
  <si>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</si>
  <si>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</si>
  <si>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</si>
  <si>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</si>
  <si>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</si>
  <si>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</si>
  <si>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</si>
  <si>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</si>
  <si>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</si>
  <si>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</si>
  <si>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</si>
  <si>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</si>
  <si>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</si>
  <si>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</si>
  <si>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</si>
  <si>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</si>
  <si>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</si>
  <si>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</si>
  <si>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</si>
  <si>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</si>
  <si>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</si>
  <si>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</si>
  <si>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</si>
  <si>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</si>
  <si>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</si>
  <si>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</si>
  <si>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</si>
  <si>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</si>
  <si>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</si>
  <si>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</si>
  <si>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</si>
  <si>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</si>
  <si>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</si>
  <si>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</si>
  <si>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</si>
  <si>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</si>
  <si>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</si>
  <si>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</si>
  <si>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</si>
  <si>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</si>
  <si>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</si>
  <si>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</si>
  <si>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</si>
  <si>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</si>
  <si>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</si>
  <si>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</si>
  <si>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</si>
  <si>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</si>
  <si>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</si>
  <si>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</si>
  <si>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</si>
  <si>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</si>
  <si>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</si>
  <si>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</si>
  <si>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</si>
  <si>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</si>
  <si>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</si>
  <si>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</si>
  <si>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</si>
  <si>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</si>
  <si>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</si>
  <si>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</si>
  <si>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</si>
  <si>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</si>
  <si>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</si>
  <si>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</si>
  <si>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</si>
  <si>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</si>
  <si>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</si>
  <si>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</si>
  <si>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</si>
  <si>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</si>
  <si>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</si>
  <si>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</si>
  <si>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</si>
  <si>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</si>
  <si>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</si>
  <si>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</si>
  <si>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</si>
  <si>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</si>
  <si>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</si>
  <si>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</si>
  <si>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</si>
  <si>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</si>
  <si>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</si>
  <si>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</si>
  <si>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</si>
  <si>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</si>
  <si>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</si>
  <si>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</si>
  <si>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</si>
  <si>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</si>
  <si>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</si>
  <si>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</si>
  <si>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</si>
  <si>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</si>
  <si>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</si>
  <si>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</si>
  <si>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</si>
  <si>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</si>
  <si>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</si>
  <si>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</si>
  <si>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</si>
  <si>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</si>
  <si>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</si>
  <si>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</si>
  <si>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</si>
  <si>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</si>
  <si>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</si>
  <si>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</si>
  <si>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</si>
  <si>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</si>
  <si>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</si>
  <si>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</si>
  <si>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</si>
  <si>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</si>
  <si>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</si>
  <si>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</si>
  <si>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</si>
  <si>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</si>
  <si>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</si>
  <si>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</si>
  <si>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</si>
  <si>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</si>
  <si>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</si>
  <si>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</si>
  <si>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</si>
  <si>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</si>
  <si>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</si>
  <si>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</si>
  <si>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</si>
  <si>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</si>
  <si>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</si>
  <si>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</si>
  <si>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</si>
  <si>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</si>
  <si>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</si>
  <si>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</si>
  <si>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</si>
  <si>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</si>
  <si>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</si>
  <si>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</si>
  <si>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</si>
  <si>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</si>
  <si>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</si>
  <si>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</si>
  <si>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</si>
  <si>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</si>
  <si>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</si>
  <si>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</si>
  <si>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</si>
  <si>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</si>
  <si>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</si>
  <si>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</si>
  <si>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</si>
  <si>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</si>
  <si>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</si>
  <si>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</si>
  <si>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</si>
  <si>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</si>
  <si>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</si>
  <si>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</si>
  <si>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</si>
  <si>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</si>
  <si>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</si>
  <si>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</si>
  <si>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</si>
  <si>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</si>
  <si>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</si>
  <si>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</si>
  <si>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</si>
  <si>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</si>
  <si>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</si>
  <si>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</si>
  <si>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</si>
  <si>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</si>
  <si>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</si>
  <si>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</si>
  <si>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</si>
  <si>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</si>
  <si>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</si>
  <si>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</si>
  <si>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</si>
  <si>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</si>
  <si>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</si>
  <si>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</si>
  <si>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</si>
  <si>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</si>
  <si>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</si>
  <si>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</si>
  <si>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</si>
  <si>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</si>
  <si>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</si>
  <si>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</si>
  <si>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</si>
  <si>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</si>
  <si>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</si>
  <si>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</si>
  <si>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</si>
  <si>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</si>
  <si>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</si>
  <si>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</si>
  <si>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</si>
  <si>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</si>
  <si>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</si>
  <si>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</si>
  <si>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</si>
  <si>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</si>
  <si>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</si>
  <si>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</si>
  <si>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</si>
  <si>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</si>
  <si>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</si>
  <si>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</si>
  <si>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</si>
  <si>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</si>
  <si>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</si>
  <si>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</si>
  <si>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</si>
  <si>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</si>
  <si>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</si>
  <si>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</si>
  <si>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</si>
  <si>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</si>
  <si>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</si>
  <si>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</si>
  <si>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</si>
  <si>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</si>
  <si>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</si>
  <si>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</si>
  <si>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</si>
  <si>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</si>
  <si>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</si>
  <si>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</si>
  <si>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</si>
  <si>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</si>
  <si>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</si>
  <si>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</si>
  <si>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</si>
  <si>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</si>
  <si>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</si>
  <si>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</si>
  <si>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</si>
  <si>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</si>
  <si>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</si>
  <si>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</si>
  <si>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</si>
  <si>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</si>
  <si>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</si>
  <si>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</si>
  <si>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</si>
  <si>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</si>
  <si>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</si>
  <si>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</si>
  <si>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</si>
  <si>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</si>
  <si>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</si>
  <si>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</si>
  <si>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</si>
  <si>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</si>
  <si>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</si>
  <si>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</si>
  <si>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</si>
  <si>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</si>
  <si>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</si>
  <si>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</si>
  <si>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</si>
  <si>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</si>
  <si>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</si>
  <si>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</si>
  <si>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</si>
  <si>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</si>
  <si>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</si>
  <si>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</si>
  <si>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</si>
  <si>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</si>
  <si>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</si>
  <si>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</si>
  <si>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</si>
  <si>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</si>
  <si>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</si>
  <si>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</si>
  <si>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</si>
  <si>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</si>
  <si>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</si>
  <si>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</si>
  <si>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</si>
  <si>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</si>
  <si>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</si>
  <si>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</si>
  <si>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</si>
  <si>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</si>
  <si>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</si>
  <si>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</si>
  <si>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</si>
  <si>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</si>
  <si>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</si>
  <si>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</si>
  <si>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</si>
  <si>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</si>
  <si>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</si>
  <si>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</si>
  <si>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</si>
  <si>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</si>
  <si>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</si>
  <si>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</si>
  <si>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</si>
  <si>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</si>
  <si>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</si>
  <si>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</si>
  <si>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</si>
  <si>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</si>
  <si>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</si>
  <si>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</si>
  <si>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</si>
  <si>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</si>
  <si>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</si>
  <si>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</si>
  <si>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</si>
  <si>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</si>
  <si>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</si>
  <si>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</si>
  <si>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</si>
  <si>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</si>
  <si>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</si>
  <si>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</si>
  <si>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</si>
  <si>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</si>
  <si>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</si>
  <si>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</si>
  <si>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</si>
  <si>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</si>
  <si>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</si>
  <si>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</si>
  <si>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</si>
  <si>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</si>
  <si>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</si>
  <si>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</si>
  <si>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</si>
  <si>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</si>
  <si>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</si>
  <si>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</si>
  <si>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</si>
  <si>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</si>
  <si>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</si>
  <si>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</si>
  <si>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</si>
  <si>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</si>
  <si>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</si>
  <si>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</si>
  <si>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</si>
  <si>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</si>
  <si>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</si>
  <si>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</si>
  <si>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</si>
  <si>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</si>
  <si>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</si>
  <si>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</si>
  <si>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</si>
  <si>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</si>
  <si>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</si>
  <si>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</si>
  <si>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</si>
  <si>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</si>
  <si>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</si>
  <si>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</si>
  <si>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</si>
  <si>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</si>
  <si>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</si>
  <si>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</si>
  <si>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</si>
  <si>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</si>
  <si>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</si>
  <si>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</si>
  <si>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</si>
  <si>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</si>
  <si>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</si>
  <si>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</si>
  <si>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</si>
  <si>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</si>
  <si>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</si>
  <si>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</si>
  <si>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</si>
  <si>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</si>
  <si>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</si>
  <si>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</si>
  <si>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</si>
  <si>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</si>
  <si>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</si>
  <si>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</si>
  <si>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</si>
  <si>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</si>
  <si>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</si>
  <si>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</si>
  <si>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</si>
  <si>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</si>
  <si>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</si>
  <si>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</si>
  <si>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</si>
  <si>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</si>
  <si>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</si>
  <si>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</si>
  <si>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</si>
  <si>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</si>
  <si>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</si>
  <si>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</si>
  <si>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</si>
  <si>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</si>
  <si>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</si>
  <si>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</si>
  <si>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</si>
  <si>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</si>
  <si>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</si>
  <si>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</si>
  <si>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</si>
  <si>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</si>
  <si>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</si>
  <si>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</si>
  <si>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</si>
  <si>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</si>
  <si>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</si>
  <si>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</si>
  <si>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</si>
  <si>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</si>
  <si>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</si>
  <si>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</si>
  <si>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</si>
  <si>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</si>
  <si>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</si>
  <si>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</si>
  <si>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</si>
  <si>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</si>
  <si>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</si>
  <si>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</si>
  <si>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</si>
  <si>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</si>
  <si>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</si>
  <si>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</si>
  <si>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</si>
  <si>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</si>
  <si>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</si>
  <si>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</si>
  <si>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</si>
  <si>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</si>
  <si>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</si>
  <si>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</si>
  <si>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</si>
  <si>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</si>
  <si>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</si>
  <si>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</si>
  <si>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</si>
  <si>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</si>
  <si>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</si>
  <si>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</si>
  <si>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</si>
  <si>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</si>
  <si>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</si>
  <si>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</si>
  <si>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</si>
  <si>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</si>
  <si>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</si>
  <si>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</si>
  <si>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</si>
  <si>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</si>
  <si>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</si>
  <si>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</si>
  <si>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</si>
  <si>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</si>
  <si>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</si>
  <si>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</si>
  <si>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</si>
  <si>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</si>
  <si>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</si>
  <si>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</si>
  <si>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</si>
  <si>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</si>
  <si>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</si>
  <si>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</si>
  <si>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</si>
  <si>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</si>
  <si>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</si>
  <si>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</si>
  <si>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</si>
  <si>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</si>
  <si>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</si>
  <si>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</si>
  <si>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</si>
  <si>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</si>
  <si>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</si>
  <si>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</si>
  <si>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</si>
  <si>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</si>
  <si>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</si>
  <si>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</si>
  <si>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</si>
  <si>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</si>
  <si>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</si>
  <si>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</si>
  <si>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</si>
  <si>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</si>
  <si>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</si>
  <si>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</si>
  <si>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</si>
  <si>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</si>
  <si>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</si>
  <si>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</si>
  <si>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</si>
  <si>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</si>
  <si>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</si>
  <si>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</si>
  <si>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</si>
  <si>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</si>
  <si>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</si>
  <si>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</si>
  <si>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</si>
  <si>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</si>
  <si>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</si>
  <si>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</si>
  <si>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</si>
  <si>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</si>
  <si>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</si>
  <si>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</si>
  <si>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</si>
  <si>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</si>
  <si>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</si>
  <si>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</si>
  <si>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</si>
  <si>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</si>
  <si>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</si>
  <si>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</si>
  <si>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</si>
  <si>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</si>
  <si>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</si>
  <si>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</si>
  <si>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</si>
  <si>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</si>
  <si>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</si>
  <si>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</si>
  <si>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</si>
  <si>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</si>
  <si>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</si>
  <si>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</si>
  <si>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</si>
  <si>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</si>
  <si>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</si>
  <si>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</si>
  <si>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</si>
  <si>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</si>
  <si>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</si>
  <si>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</si>
  <si>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</si>
  <si>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</si>
  <si>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</si>
  <si>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</si>
  <si>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</si>
  <si>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</si>
  <si>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</si>
  <si>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</si>
  <si>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</si>
  <si>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</si>
  <si>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</si>
  <si>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</si>
  <si>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</si>
  <si>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</si>
  <si>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</si>
  <si>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</si>
  <si>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</si>
  <si>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</si>
  <si>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</si>
  <si>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</si>
  <si>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</si>
  <si>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</si>
  <si>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</si>
  <si>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</si>
  <si>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</si>
  <si>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</si>
  <si>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</si>
  <si>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</si>
  <si>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</si>
  <si>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</si>
  <si>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</si>
  <si>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</si>
  <si>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</si>
  <si>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</si>
  <si>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</si>
  <si>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</si>
  <si>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</si>
  <si>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</si>
  <si>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</si>
  <si>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</si>
  <si>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</si>
  <si>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</si>
  <si>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</si>
  <si>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</si>
  <si>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</si>
  <si>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</si>
  <si>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</si>
  <si>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</si>
  <si>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</si>
  <si>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</si>
  <si>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</si>
  <si>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</si>
  <si>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</si>
  <si>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</si>
  <si>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</si>
  <si>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</si>
  <si>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</si>
  <si>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</si>
  <si>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</si>
  <si>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</si>
  <si>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</si>
  <si>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</si>
  <si>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</si>
  <si>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</si>
  <si>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</si>
  <si>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</si>
  <si>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</si>
  <si>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</si>
  <si>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</si>
  <si>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</si>
  <si>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</si>
  <si>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</si>
  <si>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</si>
  <si>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</si>
  <si>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</si>
  <si>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</si>
  <si>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</si>
  <si>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</si>
  <si>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</si>
  <si>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</si>
  <si>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</si>
  <si>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</si>
  <si>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</si>
  <si>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</si>
  <si>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</si>
  <si>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</si>
  <si>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</si>
  <si>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</si>
  <si>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</si>
  <si>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</si>
  <si>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</si>
  <si>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</si>
  <si>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</si>
  <si>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</si>
  <si>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</si>
  <si>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</si>
  <si>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</si>
  <si>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</si>
  <si>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</si>
  <si>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</si>
  <si>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</si>
  <si>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</si>
  <si>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</si>
  <si>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</si>
  <si>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</si>
  <si>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</si>
  <si>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</si>
  <si>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</si>
  <si>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</si>
  <si>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</si>
  <si>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</si>
  <si>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</si>
  <si>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</si>
  <si>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</si>
  <si>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</si>
  <si>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</si>
  <si>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</si>
  <si>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</si>
  <si>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</si>
  <si>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</si>
  <si>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</si>
  <si>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</si>
  <si>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</si>
  <si>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</si>
  <si>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</si>
  <si>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</si>
  <si>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</si>
  <si>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</si>
  <si>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</si>
  <si>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</si>
  <si>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</si>
  <si>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</si>
  <si>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</si>
  <si>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</si>
  <si>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</si>
  <si>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</si>
  <si>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</si>
  <si>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</si>
  <si>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</si>
  <si>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</si>
  <si>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</si>
  <si>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</si>
  <si>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</si>
  <si>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</si>
  <si>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</si>
  <si>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</si>
  <si>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</si>
  <si>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</si>
  <si>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</si>
  <si>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</si>
  <si>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</si>
  <si>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</si>
  <si>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</si>
  <si>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</si>
  <si>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</si>
  <si>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</si>
  <si>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</si>
  <si>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</si>
  <si>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</si>
  <si>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</si>
  <si>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</si>
  <si>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</si>
  <si>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</si>
  <si>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</si>
  <si>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</si>
  <si>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</si>
  <si>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</si>
  <si>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</si>
  <si>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</si>
  <si>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</si>
  <si>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</si>
  <si>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</si>
  <si>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</si>
  <si>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</si>
  <si>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</si>
  <si>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</si>
  <si>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</si>
  <si>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</si>
  <si>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</si>
  <si>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</si>
  <si>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</si>
  <si>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</si>
  <si>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</si>
  <si>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</si>
  <si>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</si>
  <si>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</si>
  <si>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</si>
  <si>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</si>
  <si>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</si>
  <si>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</si>
  <si>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</si>
  <si>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</si>
  <si>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</si>
  <si>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</si>
  <si>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</si>
  <si>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</si>
  <si>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</si>
  <si>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</si>
  <si>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</si>
  <si>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</si>
  <si>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</si>
  <si>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</si>
  <si>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</si>
  <si>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</si>
  <si>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</si>
  <si>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</si>
  <si>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</si>
  <si>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</si>
  <si>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</si>
  <si>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</si>
  <si>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</si>
  <si>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</si>
  <si>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</si>
  <si>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</si>
  <si>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</si>
  <si>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</si>
  <si>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</si>
  <si>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</si>
  <si>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</si>
  <si>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</si>
  <si>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</si>
  <si>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</si>
  <si>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</si>
  <si>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</si>
  <si>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</si>
  <si>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</si>
  <si>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</si>
  <si>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</si>
  <si>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</si>
  <si>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</si>
  <si>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</si>
  <si>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</si>
  <si>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</si>
  <si>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</si>
  <si>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</si>
  <si>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</si>
  <si>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</si>
  <si>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</si>
  <si>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</si>
  <si>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</si>
  <si>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</si>
  <si>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</si>
  <si>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</si>
  <si>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</si>
  <si>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</si>
  <si>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</si>
  <si>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</si>
  <si>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</si>
  <si>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</si>
  <si>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</si>
  <si>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</si>
  <si>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</si>
  <si>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</si>
  <si>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</si>
  <si>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</si>
  <si>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</si>
  <si>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</si>
  <si>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</si>
  <si>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</si>
  <si>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</si>
  <si>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</si>
  <si>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</si>
  <si>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</si>
  <si>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</si>
  <si>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</si>
  <si>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</si>
  <si>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</si>
  <si>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</si>
  <si>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</si>
  <si>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</si>
  <si>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</si>
  <si>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</si>
  <si>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</si>
  <si>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</si>
  <si>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</si>
  <si>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</si>
  <si>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</si>
  <si>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</si>
  <si>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</si>
  <si>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</si>
  <si>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</si>
  <si>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</si>
  <si>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</si>
  <si>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</si>
  <si>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</si>
  <si>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</si>
  <si>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</si>
  <si>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</si>
  <si>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</si>
  <si>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</si>
  <si>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</si>
  <si>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</si>
  <si>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</si>
  <si>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</si>
  <si>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</si>
  <si>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</si>
  <si>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</si>
  <si>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</si>
  <si>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</si>
  <si>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</si>
  <si>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</si>
  <si>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</si>
  <si>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</si>
  <si>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</si>
  <si>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</si>
  <si>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</si>
  <si>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</si>
  <si>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</si>
  <si>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</si>
  <si>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</si>
  <si>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</si>
  <si>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</si>
  <si>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</si>
  <si>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</si>
  <si>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</si>
  <si>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</si>
  <si>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</si>
  <si>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</si>
  <si>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</si>
  <si>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</si>
  <si>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</si>
  <si>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</si>
  <si>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</si>
  <si>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</si>
  <si>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</si>
  <si>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</si>
  <si>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</si>
  <si>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</si>
  <si>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</si>
  <si>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</si>
  <si>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</si>
  <si>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</si>
  <si>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</si>
  <si>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</si>
  <si>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</si>
  <si>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</si>
  <si>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</si>
  <si>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</si>
  <si>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</si>
  <si>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</si>
  <si>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</si>
  <si>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</si>
  <si>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</si>
  <si>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</si>
  <si>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</si>
  <si>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</si>
  <si>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</si>
  <si>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</si>
  <si>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</si>
  <si>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</si>
  <si>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</si>
  <si>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</si>
  <si>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</si>
  <si>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</si>
  <si>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</si>
  <si>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</si>
  <si>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</si>
  <si>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</si>
  <si>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</si>
  <si>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</si>
  <si>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</si>
  <si>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</si>
  <si>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</si>
  <si>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</si>
  <si>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</si>
  <si>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</si>
  <si>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</si>
  <si>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</si>
  <si>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</si>
  <si>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</si>
  <si>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</si>
  <si>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</si>
  <si>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</si>
  <si>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</si>
  <si>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</si>
  <si>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</si>
  <si>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</si>
  <si>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</si>
  <si>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</si>
  <si>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</si>
  <si>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</si>
  <si>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</si>
  <si>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</si>
  <si>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</si>
  <si>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</si>
  <si>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</si>
  <si>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</si>
  <si>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</si>
  <si>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</si>
  <si>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</si>
  <si>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</si>
  <si>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</si>
  <si>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</si>
  <si>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</si>
  <si>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</si>
  <si>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</si>
  <si>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</si>
  <si>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</si>
  <si>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</si>
  <si>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</si>
  <si>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</si>
  <si>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</si>
  <si>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</si>
  <si>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</si>
  <si>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</si>
  <si>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</si>
  <si>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</si>
  <si>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</si>
  <si>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</si>
  <si>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</si>
  <si>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</si>
  <si>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</si>
  <si>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</si>
  <si>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</si>
  <si>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</si>
  <si>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</si>
  <si>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</si>
  <si>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</si>
  <si>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</si>
  <si>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</si>
  <si>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</si>
  <si>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</si>
  <si>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</si>
  <si>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</si>
  <si>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</si>
  <si>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</si>
  <si>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</si>
  <si>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</si>
  <si>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</si>
  <si>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</si>
  <si>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</si>
  <si>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</si>
  <si>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</si>
  <si>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</si>
  <si>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</si>
  <si>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</si>
  <si>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</si>
  <si>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</si>
  <si>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</si>
  <si>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</si>
  <si>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</si>
  <si>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</si>
  <si>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</si>
  <si>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</si>
  <si>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</si>
  <si>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</si>
  <si>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</si>
  <si>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</si>
  <si>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</si>
  <si>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</si>
  <si>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</si>
  <si>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</si>
  <si>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</si>
  <si>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</si>
  <si>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</si>
  <si>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</si>
  <si>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</si>
  <si>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</si>
  <si>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</si>
  <si>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</si>
  <si>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</si>
  <si>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</si>
  <si>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</si>
  <si>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</si>
  <si>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</si>
  <si>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</si>
  <si>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</si>
  <si>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</si>
  <si>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</si>
  <si>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</si>
  <si>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</si>
  <si>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</si>
  <si>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</si>
  <si>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</si>
  <si>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</si>
  <si>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</si>
  <si>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</si>
  <si>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</si>
  <si>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</si>
  <si>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</si>
  <si>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</si>
  <si>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</si>
  <si>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</si>
  <si>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</si>
  <si>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</si>
  <si>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</si>
  <si>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</si>
  <si>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</si>
  <si>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</si>
  <si>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</si>
  <si>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</si>
  <si>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</si>
  <si>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</si>
  <si>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</si>
  <si>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</si>
  <si>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</si>
  <si>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</si>
  <si>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</si>
  <si>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</si>
  <si>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</si>
  <si>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</si>
  <si>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</si>
  <si>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</si>
  <si>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</si>
  <si>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</si>
  <si>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</si>
  <si>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</si>
  <si>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</si>
  <si>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</si>
  <si>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</si>
  <si>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</si>
  <si>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</si>
  <si>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</si>
  <si>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</si>
  <si>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</si>
  <si>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</si>
  <si>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</si>
  <si>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</si>
  <si>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</si>
  <si>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</si>
  <si>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</si>
  <si>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</si>
  <si>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</si>
  <si>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</si>
  <si>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</si>
  <si>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</si>
  <si>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</si>
  <si>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</si>
  <si>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</si>
  <si>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</si>
  <si>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</si>
  <si>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</si>
  <si>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</si>
  <si>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</si>
  <si>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</si>
  <si>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</si>
  <si>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</si>
  <si>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</si>
  <si>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</si>
  <si>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</si>
  <si>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</si>
  <si>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</si>
  <si>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</si>
  <si>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</si>
  <si>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</si>
  <si>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</si>
  <si>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</si>
  <si>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</si>
  <si>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</si>
  <si>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</si>
  <si>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</si>
  <si>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</si>
  <si>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</si>
  <si>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</si>
  <si>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</si>
  <si>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</si>
  <si>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</si>
  <si>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</si>
  <si>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</si>
  <si>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</si>
  <si>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</si>
  <si>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</si>
  <si>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</si>
  <si>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</si>
  <si>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</si>
  <si>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</si>
  <si>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</si>
  <si>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</si>
  <si>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</si>
  <si>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</si>
  <si>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</si>
  <si>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</si>
  <si>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</si>
  <si>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</si>
  <si>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</si>
  <si>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</si>
  <si>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</si>
  <si>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</si>
  <si>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</si>
  <si>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</si>
  <si>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</si>
  <si>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</si>
  <si>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</si>
  <si>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</si>
  <si>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</si>
  <si>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</si>
  <si>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</si>
  <si>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</si>
  <si>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</si>
  <si>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</si>
  <si>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</si>
  <si>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</si>
  <si>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</si>
  <si>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</si>
  <si>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</si>
  <si>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</si>
  <si>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</si>
  <si>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</si>
  <si>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</si>
  <si>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</si>
  <si>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</si>
  <si>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</si>
  <si>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</si>
  <si>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</si>
  <si>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</si>
  <si>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</si>
  <si>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</si>
  <si>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</si>
  <si>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</si>
  <si>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</si>
  <si>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</si>
  <si>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</si>
  <si>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</si>
  <si>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</si>
  <si>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</si>
  <si>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</si>
  <si>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</si>
  <si>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</si>
  <si>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</si>
  <si>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</si>
  <si>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</si>
  <si>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</si>
  <si>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</si>
  <si>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</si>
  <si>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</si>
  <si>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</si>
  <si>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</si>
  <si>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</si>
  <si>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</si>
  <si>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</si>
  <si>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</si>
  <si>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</si>
  <si>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</si>
  <si>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</si>
  <si>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</si>
  <si>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</si>
  <si>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</si>
  <si>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</si>
  <si>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</si>
  <si>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</si>
  <si>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</si>
  <si>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</si>
  <si>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</si>
  <si>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</si>
  <si>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</si>
  <si>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</si>
  <si>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</si>
  <si>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</si>
  <si>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</si>
  <si>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</si>
  <si>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</si>
  <si>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</si>
  <si>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</si>
  <si>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</si>
  <si>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</si>
  <si>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</si>
  <si>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</si>
  <si>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</si>
  <si>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</si>
  <si>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</si>
  <si>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</si>
  <si>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</si>
  <si>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</si>
  <si>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</si>
  <si>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</si>
  <si>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</si>
  <si>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</si>
  <si>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</si>
  <si>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</si>
  <si>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</si>
  <si>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</si>
  <si>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</si>
  <si>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</si>
  <si>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</si>
  <si>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</si>
  <si>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</si>
  <si>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</si>
  <si>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</si>
  <si>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</si>
  <si>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</si>
  <si>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</si>
  <si>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</si>
  <si>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</si>
  <si>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</si>
  <si>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</si>
  <si>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</si>
  <si>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</si>
  <si>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</si>
  <si>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</si>
  <si>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</si>
  <si>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</si>
  <si>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</si>
  <si>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</si>
  <si>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</si>
  <si>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</si>
  <si>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</si>
  <si>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</si>
  <si>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</si>
  <si>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</si>
  <si>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</si>
  <si>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</si>
  <si>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</si>
  <si>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</si>
  <si>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</si>
  <si>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</si>
  <si>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</si>
  <si>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</si>
  <si>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</si>
  <si>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</si>
  <si>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</si>
  <si>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</si>
  <si>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</si>
  <si>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</si>
  <si>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</si>
  <si>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</si>
  <si>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</si>
  <si>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</si>
  <si>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</si>
  <si>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</si>
  <si>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</si>
  <si>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</si>
  <si>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</si>
  <si>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</si>
  <si>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</si>
  <si>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</si>
  <si>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</si>
  <si>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</si>
  <si>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</si>
  <si>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</si>
  <si>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</si>
  <si>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</si>
  <si>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</si>
  <si>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</si>
  <si>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</si>
  <si>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</si>
  <si>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</si>
  <si>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</si>
  <si>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</si>
  <si>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</si>
  <si>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</si>
  <si>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</si>
  <si>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</si>
  <si>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</si>
  <si>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</si>
  <si>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</si>
  <si>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</si>
  <si>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</si>
  <si>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</si>
  <si>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</si>
  <si>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</si>
  <si>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</si>
  <si>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</si>
  <si>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</si>
  <si>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</si>
  <si>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</si>
  <si>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</si>
  <si>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</si>
  <si>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</si>
  <si>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</si>
  <si>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</si>
  <si>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</si>
  <si>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</si>
  <si>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</si>
  <si>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</si>
  <si>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</si>
  <si>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</si>
  <si>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</si>
  <si>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</si>
  <si>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</si>
  <si>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</si>
  <si>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</si>
  <si>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</si>
  <si>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</si>
  <si>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</si>
  <si>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</si>
  <si>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</si>
  <si>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</si>
  <si>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</si>
  <si>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</si>
  <si>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</si>
  <si>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</si>
  <si>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</si>
  <si>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</si>
  <si>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</si>
  <si>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</si>
  <si>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</si>
  <si>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</si>
  <si>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</si>
  <si>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</si>
  <si>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</si>
  <si>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</si>
  <si>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</si>
  <si>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</si>
  <si>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</si>
  <si>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</si>
  <si>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</si>
  <si>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</si>
  <si>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</si>
  <si>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</si>
  <si>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</si>
  <si>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</si>
  <si>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</si>
  <si>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</si>
  <si>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</si>
  <si>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</si>
  <si>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</si>
  <si>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</si>
  <si>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</si>
  <si>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</si>
  <si>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</si>
  <si>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</si>
  <si>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</si>
  <si>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</si>
  <si>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</si>
  <si>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</si>
  <si>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</si>
  <si>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</si>
  <si>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</si>
  <si>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</si>
  <si>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</si>
  <si>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</si>
  <si>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</si>
  <si>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</si>
  <si>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</si>
  <si>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</si>
  <si>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</si>
  <si>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</si>
  <si>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</si>
  <si>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</si>
  <si>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</si>
  <si>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</si>
  <si>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</si>
  <si>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</si>
  <si>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</si>
  <si>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</si>
  <si>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</si>
  <si>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</si>
  <si>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</si>
  <si>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</si>
  <si>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</si>
  <si>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</si>
  <si>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</si>
  <si>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</si>
  <si>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</si>
  <si>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</si>
  <si>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</si>
  <si>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</si>
  <si>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</si>
  <si>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</si>
  <si>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</si>
  <si>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</si>
  <si>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</si>
  <si>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</si>
  <si>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</si>
  <si>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</si>
  <si>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</si>
  <si>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</si>
  <si>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</si>
  <si>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</si>
  <si>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</si>
  <si>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</si>
  <si>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</si>
  <si>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</si>
  <si>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</si>
  <si>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</si>
  <si>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</si>
  <si>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</si>
  <si>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</si>
  <si>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</si>
  <si>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</si>
  <si>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</si>
  <si>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</si>
  <si>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</si>
  <si>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</si>
  <si>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</si>
  <si>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</si>
  <si>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</si>
  <si>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</si>
  <si>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</si>
  <si>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</si>
  <si>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</si>
  <si>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</si>
  <si>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</si>
  <si>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</si>
  <si>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</si>
  <si>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</si>
  <si>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</si>
  <si>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</si>
  <si>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</si>
  <si>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</si>
  <si>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</si>
  <si>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</si>
  <si>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</si>
  <si>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</si>
  <si>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</si>
  <si>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</si>
  <si>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</si>
  <si>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</si>
  <si>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</si>
  <si>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</si>
  <si>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</si>
  <si>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</si>
  <si>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</si>
  <si>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</si>
  <si>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</si>
  <si>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</si>
  <si>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</si>
  <si>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</si>
  <si>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</si>
  <si>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</si>
  <si>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</si>
  <si>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</si>
  <si>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</si>
  <si>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</si>
  <si>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</si>
  <si>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</si>
  <si>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</si>
  <si>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</si>
  <si>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</si>
  <si>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</si>
  <si>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</si>
  <si>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</si>
  <si>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</si>
  <si>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</si>
  <si>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</si>
  <si>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</si>
  <si>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</si>
  <si>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</si>
  <si>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</si>
  <si>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</si>
  <si>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</si>
  <si>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</si>
  <si>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</si>
  <si>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</si>
  <si>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</si>
  <si>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</si>
  <si>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</si>
  <si>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</si>
  <si>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</si>
  <si>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</si>
  <si>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</si>
  <si>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</si>
  <si>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</si>
  <si>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</si>
  <si>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</si>
  <si>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</si>
  <si>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</si>
  <si>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</si>
  <si>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</si>
  <si>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</si>
  <si>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</si>
  <si>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</si>
  <si>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</si>
  <si>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</si>
  <si>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</si>
  <si>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</si>
  <si>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</si>
  <si>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</si>
  <si>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</si>
  <si>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</si>
  <si>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</si>
  <si>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</si>
  <si>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</si>
  <si>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</si>
  <si>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</si>
  <si>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</si>
  <si>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</si>
  <si>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</si>
  <si>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</si>
  <si>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</si>
  <si>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</si>
  <si>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</si>
  <si>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</si>
  <si>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</si>
  <si>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</si>
  <si>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</si>
  <si>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</si>
  <si>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</si>
  <si>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</si>
  <si>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</si>
  <si>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</si>
  <si>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</si>
  <si>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</si>
  <si>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</si>
  <si>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</si>
  <si>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</si>
  <si>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</si>
  <si>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</si>
  <si>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</si>
  <si>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</si>
  <si>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</si>
  <si>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</si>
  <si>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</si>
  <si>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</si>
  <si>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</si>
  <si>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</si>
  <si>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</si>
  <si>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</si>
  <si>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</si>
  <si>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</si>
  <si>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</si>
  <si>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</si>
  <si>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</si>
  <si>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</si>
  <si>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</si>
  <si>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</si>
  <si>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</si>
  <si>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</si>
  <si>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</si>
  <si>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</si>
  <si>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</si>
  <si>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</si>
  <si>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</si>
  <si>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</si>
  <si>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</si>
  <si>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</si>
  <si>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</si>
  <si>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</si>
  <si>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</si>
  <si>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</si>
  <si>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</si>
  <si>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</si>
  <si>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</si>
  <si>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</si>
  <si>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</si>
  <si>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</si>
  <si>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</si>
  <si>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</si>
  <si>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</si>
  <si>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</si>
  <si>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</si>
  <si>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</si>
  <si>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</si>
  <si>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</si>
  <si>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</si>
  <si>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</si>
  <si>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</si>
  <si>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</si>
  <si>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</si>
  <si>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</si>
  <si>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</si>
  <si>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</si>
  <si>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</si>
  <si>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</si>
  <si>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</si>
  <si>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</si>
  <si>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</si>
  <si>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</si>
  <si>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</si>
  <si>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</si>
  <si>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</si>
  <si>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</si>
  <si>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</si>
  <si>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</si>
  <si>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</si>
  <si>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</si>
  <si>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</si>
  <si>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</si>
  <si>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</si>
  <si>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</si>
  <si>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</si>
  <si>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</si>
  <si>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</si>
  <si>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</si>
  <si>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</si>
  <si>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</si>
  <si>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</si>
  <si>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</si>
  <si>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</si>
  <si>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</si>
  <si>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</si>
  <si>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</si>
  <si>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</si>
  <si>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</si>
  <si>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</si>
  <si>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</si>
  <si>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</si>
  <si>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</si>
  <si>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</si>
  <si>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</si>
  <si>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</si>
  <si>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</si>
  <si>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</si>
  <si>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</si>
  <si>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</si>
  <si>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</si>
  <si>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</si>
  <si>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</si>
  <si>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</si>
  <si>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</si>
  <si>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</si>
  <si>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</si>
  <si>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</si>
  <si>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</si>
  <si>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</si>
  <si>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</si>
  <si>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</si>
  <si>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</si>
  <si>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</si>
  <si>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</si>
  <si>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</si>
  <si>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</si>
  <si>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</si>
  <si>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</si>
  <si>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</si>
  <si>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</si>
  <si>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</si>
  <si>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</si>
  <si>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</si>
  <si>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</si>
  <si>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</si>
  <si>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</si>
  <si>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</si>
  <si>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</si>
  <si>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</si>
  <si>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</si>
  <si>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</si>
  <si>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</si>
  <si>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</si>
  <si>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</si>
  <si>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</si>
  <si>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</si>
  <si>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</si>
  <si>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</si>
  <si>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</si>
  <si>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</si>
  <si>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</si>
  <si>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</si>
  <si>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</si>
  <si>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</si>
  <si>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</si>
  <si>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</si>
  <si>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</si>
  <si>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</si>
  <si>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</si>
  <si>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</si>
  <si>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</si>
  <si>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</si>
  <si>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</si>
  <si>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</si>
  <si>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</si>
  <si>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</si>
  <si>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</si>
  <si>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</si>
  <si>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</si>
  <si>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</si>
  <si>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</si>
  <si>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</si>
  <si>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</si>
  <si>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</si>
  <si>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</si>
  <si>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</si>
  <si>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</si>
  <si>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</si>
  <si>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</si>
  <si>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</si>
  <si>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</si>
  <si>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</si>
  <si>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</si>
  <si>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</si>
  <si>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</si>
  <si>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</si>
  <si>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</si>
  <si>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</si>
  <si>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</si>
  <si>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</si>
  <si>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</si>
  <si>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</si>
  <si>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</si>
  <si>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</si>
  <si>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</si>
  <si>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</si>
  <si>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</si>
  <si>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</si>
  <si>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</si>
  <si>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</si>
  <si>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</si>
  <si>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</si>
  <si>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</si>
  <si>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</si>
  <si>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</si>
  <si>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</si>
  <si>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</si>
  <si>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</si>
  <si>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</si>
  <si>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</si>
  <si>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</si>
  <si>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</si>
  <si>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</si>
  <si>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</si>
  <si>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</si>
  <si>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</si>
  <si>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</si>
  <si>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</si>
  <si>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</si>
  <si>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</si>
  <si>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</si>
  <si>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</si>
  <si>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</si>
  <si>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</si>
  <si>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</si>
  <si>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</si>
  <si>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</si>
  <si>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</si>
  <si>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</si>
  <si>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</si>
  <si>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</si>
  <si>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</si>
  <si>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</si>
  <si>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</si>
  <si>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</si>
  <si>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</si>
  <si>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</si>
  <si>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</si>
  <si>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</si>
  <si>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</si>
  <si>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</si>
  <si>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</si>
  <si>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</si>
  <si>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</si>
  <si>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</si>
  <si>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</si>
  <si>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</si>
  <si>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</si>
  <si>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</si>
  <si>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</si>
  <si>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</si>
  <si>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</si>
  <si>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</si>
  <si>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</si>
  <si>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</si>
  <si>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</si>
  <si>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</si>
  <si>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</si>
  <si>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</si>
  <si>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</si>
  <si>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</si>
  <si>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</si>
  <si>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</si>
  <si>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</si>
  <si>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</si>
  <si>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</si>
  <si>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</si>
  <si>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</si>
  <si>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</si>
  <si>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</si>
  <si>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</si>
  <si>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</si>
  <si>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</si>
  <si>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</si>
  <si>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</si>
  <si>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</si>
  <si>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</si>
  <si>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</si>
  <si>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</si>
  <si>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</si>
  <si>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</si>
  <si>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</si>
  <si>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</si>
  <si>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</si>
  <si>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</si>
  <si>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</si>
  <si>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</si>
  <si>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</si>
  <si>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</si>
  <si>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</si>
  <si>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</si>
  <si>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</si>
  <si>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</si>
  <si>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</si>
  <si>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</si>
  <si>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</si>
  <si>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</si>
  <si>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</si>
  <si>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</si>
  <si>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</si>
  <si>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</si>
  <si>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</si>
  <si>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</si>
  <si>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</si>
  <si>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</si>
  <si>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</si>
  <si>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</si>
  <si>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</si>
  <si>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</si>
  <si>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</si>
  <si>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</si>
  <si>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</si>
  <si>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</si>
  <si>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</si>
  <si>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</si>
  <si>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</si>
  <si>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</si>
  <si>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</si>
  <si>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</si>
  <si>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</si>
  <si>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</si>
  <si>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</si>
  <si>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</si>
  <si>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</si>
  <si>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</si>
  <si>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</si>
  <si>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</si>
  <si>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</si>
  <si>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</si>
  <si>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</si>
  <si>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</si>
  <si>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</si>
  <si>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</si>
  <si>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</si>
  <si>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</si>
  <si>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</si>
  <si>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</si>
  <si>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</si>
  <si>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</si>
  <si>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</si>
  <si>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</si>
  <si>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</si>
  <si>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</si>
  <si>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</si>
  <si>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</si>
  <si>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</si>
  <si>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</si>
  <si>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</si>
  <si>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</si>
  <si>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</si>
  <si>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</si>
  <si>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</si>
  <si>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</si>
  <si>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</si>
  <si>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</si>
  <si>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</si>
  <si>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</si>
  <si>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</si>
  <si>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</si>
  <si>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</si>
  <si>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</si>
  <si>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</si>
  <si>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</si>
  <si>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</si>
  <si>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</si>
  <si>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</si>
  <si>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</si>
  <si>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</si>
  <si>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</si>
  <si>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</si>
  <si>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</si>
  <si>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</si>
  <si>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</si>
  <si>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</si>
  <si>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</si>
  <si>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</si>
  <si>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</si>
  <si>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</si>
  <si>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</si>
  <si>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</si>
  <si>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</si>
  <si>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</si>
  <si>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</si>
  <si>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</si>
  <si>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</si>
  <si>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</si>
  <si>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</si>
  <si>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</si>
  <si>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</si>
  <si>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</si>
  <si>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</si>
  <si>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</si>
  <si>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</si>
  <si>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</si>
  <si>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</si>
  <si>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</si>
  <si>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</si>
  <si>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</si>
  <si>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</si>
  <si>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</si>
  <si>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</si>
  <si>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</si>
  <si>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</si>
  <si>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</si>
  <si>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</si>
  <si>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</si>
  <si>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</si>
  <si>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</si>
  <si>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</si>
  <si>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</si>
  <si>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</si>
  <si>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</si>
  <si>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</si>
  <si>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</si>
  <si>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</si>
  <si>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</si>
  <si>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</si>
  <si>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</si>
  <si>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</si>
  <si>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</si>
  <si>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</si>
  <si>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</si>
  <si>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</si>
  <si>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</si>
  <si>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</si>
  <si>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</si>
  <si>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</si>
  <si>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</si>
  <si>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</si>
  <si>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</si>
  <si>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</si>
  <si>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</si>
  <si>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</si>
  <si>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</si>
  <si>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</si>
  <si>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</si>
  <si>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</si>
  <si>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</si>
  <si>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</si>
  <si>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</si>
  <si>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</si>
  <si>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</si>
  <si>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</si>
  <si>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</si>
  <si>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</si>
  <si>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</si>
  <si>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</si>
  <si>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</si>
  <si>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</si>
  <si>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</si>
  <si>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</si>
  <si>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</si>
  <si>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</si>
  <si>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</si>
  <si>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</si>
  <si>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</si>
  <si>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</si>
  <si>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</si>
  <si>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</si>
  <si>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</si>
  <si>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</si>
  <si>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</si>
  <si>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</si>
  <si>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</si>
  <si>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</si>
  <si>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</si>
  <si>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</si>
  <si>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</si>
  <si>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</si>
  <si>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</si>
  <si>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</si>
  <si>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</si>
  <si>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</si>
  <si>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</si>
  <si>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</si>
  <si>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</si>
  <si>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</si>
  <si>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</si>
  <si>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</si>
  <si>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</si>
  <si>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</si>
  <si>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</si>
  <si>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</si>
  <si>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</si>
  <si>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</si>
  <si>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</si>
  <si>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</si>
  <si>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</si>
  <si>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</si>
  <si>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</si>
  <si>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</si>
  <si>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</si>
  <si>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</si>
  <si>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</si>
  <si>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</si>
  <si>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</si>
  <si>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</si>
  <si>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</si>
  <si>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</si>
  <si>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</si>
  <si>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</si>
  <si>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</si>
  <si>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</si>
  <si>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</si>
  <si>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</si>
  <si>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</si>
  <si>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</si>
  <si>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</si>
  <si>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</si>
  <si>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</si>
  <si>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</si>
  <si>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</si>
  <si>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</si>
  <si>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</si>
  <si>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</si>
  <si>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</si>
  <si>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</si>
  <si>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</si>
  <si>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</si>
  <si>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</si>
  <si>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</si>
  <si>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</si>
  <si>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</si>
  <si>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</si>
  <si>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</si>
  <si>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</si>
  <si>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</si>
  <si>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</si>
  <si>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</si>
  <si>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</si>
  <si>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</si>
  <si>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</si>
  <si>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</si>
  <si>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</si>
  <si>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</si>
  <si>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</si>
  <si>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</si>
  <si>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</si>
  <si>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</si>
  <si>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</si>
  <si>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</si>
  <si>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</si>
  <si>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</si>
  <si>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</si>
  <si>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</si>
  <si>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</si>
  <si>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</si>
  <si>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</si>
  <si>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</si>
  <si>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</si>
  <si>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</si>
  <si>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</si>
  <si>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</si>
  <si>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</si>
  <si>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</si>
  <si>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</si>
  <si>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</si>
  <si>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</si>
  <si>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</si>
  <si>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</si>
  <si>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</si>
  <si>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</si>
  <si>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</si>
  <si>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</si>
  <si>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</si>
  <si>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</si>
  <si>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</si>
  <si>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</si>
  <si>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</si>
  <si>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</si>
  <si>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</si>
  <si>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</si>
  <si>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</si>
  <si>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</si>
  <si>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</si>
  <si>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</si>
  <si>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</si>
  <si>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</si>
  <si>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</si>
  <si>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</si>
  <si>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</si>
  <si>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</si>
  <si>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</si>
  <si>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</si>
  <si>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</si>
  <si>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</si>
  <si>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</si>
  <si>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</si>
  <si>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</si>
  <si>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</si>
  <si>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</si>
  <si>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</si>
  <si>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</si>
  <si>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</si>
  <si>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</si>
  <si>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</si>
  <si>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</si>
  <si>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</si>
  <si>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</si>
  <si>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</si>
  <si>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</si>
  <si>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</si>
  <si>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</si>
  <si>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</si>
  <si>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</si>
  <si>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</si>
  <si>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</si>
  <si>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</si>
  <si>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</si>
  <si>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</si>
  <si>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</si>
  <si>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</si>
  <si>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</si>
  <si>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</si>
  <si>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</si>
  <si>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</si>
  <si>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</si>
  <si>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</si>
  <si>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</si>
  <si>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</si>
  <si>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</si>
  <si>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</si>
  <si>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</si>
  <si>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</si>
  <si>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</si>
  <si>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</si>
  <si>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</si>
  <si>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</si>
  <si>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</si>
  <si>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</si>
  <si>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</si>
  <si>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</si>
  <si>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</si>
  <si>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</si>
  <si>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</si>
  <si>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</si>
  <si>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</si>
  <si>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</si>
  <si>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</si>
  <si>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</si>
  <si>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</si>
  <si>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</si>
  <si>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</si>
  <si>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</si>
  <si>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</si>
  <si>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</si>
  <si>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</si>
  <si>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</si>
  <si>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</si>
  <si>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</si>
  <si>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</si>
  <si>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</si>
  <si>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</si>
  <si>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</si>
  <si>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</si>
  <si>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</si>
  <si>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</si>
  <si>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</si>
  <si>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</si>
  <si>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</si>
  <si>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</si>
  <si>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</si>
  <si>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</si>
  <si>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</si>
  <si>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</si>
  <si>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</si>
  <si>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</si>
  <si>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</si>
  <si>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</si>
  <si>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</si>
  <si>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</si>
  <si>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</si>
  <si>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</si>
  <si>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</si>
  <si>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</si>
  <si>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</si>
  <si>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</si>
  <si>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</si>
  <si>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</si>
  <si>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</si>
  <si>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</si>
  <si>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</si>
  <si>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</si>
  <si>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</si>
  <si>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</si>
  <si>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</si>
  <si>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</si>
  <si>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</si>
  <si>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</si>
  <si>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</si>
  <si>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</si>
  <si>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</si>
  <si>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</si>
  <si>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</si>
  <si>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</si>
  <si>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</si>
  <si>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</si>
  <si>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</si>
  <si>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</si>
  <si>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</si>
  <si>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</si>
  <si>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</si>
  <si>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</si>
  <si>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</si>
  <si>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</si>
  <si>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</si>
  <si>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</si>
  <si>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</si>
  <si>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</si>
  <si>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</si>
  <si>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</si>
  <si>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</si>
  <si>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</si>
  <si>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</si>
  <si>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</si>
  <si>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</si>
  <si>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</si>
  <si>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</si>
  <si>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</si>
  <si>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</si>
  <si>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</si>
  <si>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</si>
  <si>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</si>
  <si>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</si>
  <si>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</si>
  <si>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</si>
  <si>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</si>
  <si>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</si>
  <si>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</si>
  <si>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</si>
  <si>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</si>
  <si>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</si>
  <si>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</si>
  <si>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</si>
  <si>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</si>
  <si>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</si>
  <si>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</si>
  <si>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</si>
  <si>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</si>
  <si>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</si>
  <si>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</si>
  <si>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</si>
  <si>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</si>
  <si>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</si>
  <si>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</si>
  <si>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</si>
  <si>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</si>
  <si>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</si>
  <si>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</si>
  <si>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</si>
  <si>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</si>
  <si>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</si>
  <si>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</si>
  <si>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</si>
  <si>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</si>
  <si>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</si>
  <si>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</si>
  <si>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</si>
  <si>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</si>
  <si>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</si>
  <si>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</si>
  <si>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</si>
  <si>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</si>
  <si>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</si>
  <si>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</si>
  <si>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</si>
  <si>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</si>
  <si>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</si>
  <si>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</si>
  <si>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</si>
  <si>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</si>
  <si>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</si>
  <si>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</si>
  <si>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</si>
  <si>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</si>
  <si>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</si>
  <si>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</si>
  <si>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</si>
  <si>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</si>
  <si>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</si>
  <si>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</si>
  <si>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</si>
  <si>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</si>
  <si>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</si>
  <si>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</si>
  <si>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</si>
  <si>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</si>
  <si>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</si>
  <si>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</si>
  <si>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</si>
  <si>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</si>
  <si>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</si>
  <si>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</si>
  <si>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</si>
  <si>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</si>
  <si>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</si>
  <si>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</si>
  <si>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</si>
  <si>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</si>
  <si>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</si>
  <si>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</si>
  <si>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</si>
  <si>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</si>
  <si>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</si>
  <si>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</si>
  <si>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</si>
  <si>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</si>
  <si>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</si>
  <si>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</si>
  <si>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</si>
  <si>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</si>
  <si>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</si>
  <si>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</si>
  <si>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</si>
  <si>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</si>
  <si>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</si>
  <si>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</si>
  <si>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</si>
  <si>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</si>
  <si>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</si>
  <si>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</si>
  <si>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</si>
  <si>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</si>
  <si>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</si>
  <si>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</si>
  <si>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</si>
  <si>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</si>
  <si>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</si>
  <si>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</si>
  <si>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</si>
  <si>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</si>
  <si>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</si>
  <si>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</si>
  <si>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</si>
  <si>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</si>
  <si>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</si>
  <si>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</si>
  <si>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</si>
  <si>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</si>
  <si>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</si>
  <si>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</si>
  <si>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</si>
  <si>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</si>
  <si>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</si>
  <si>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</si>
  <si>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</si>
  <si>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</si>
  <si>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</si>
  <si>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</si>
  <si>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</si>
  <si>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</si>
  <si>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</si>
  <si>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</si>
  <si>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</si>
  <si>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</si>
  <si>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</si>
  <si>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</si>
  <si>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</si>
  <si>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</si>
  <si>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</si>
  <si>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</si>
  <si>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</si>
  <si>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</si>
  <si>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</si>
  <si>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</si>
  <si>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</si>
  <si>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</si>
  <si>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</si>
  <si>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</si>
  <si>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</si>
  <si>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</si>
  <si>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</si>
  <si>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</si>
  <si>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</si>
  <si>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</si>
  <si>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</si>
  <si>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</si>
  <si>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</si>
  <si>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</si>
  <si>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</si>
  <si>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</si>
  <si>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</si>
  <si>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</si>
  <si>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</si>
  <si>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</si>
  <si>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</si>
  <si>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</si>
  <si>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</si>
  <si>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</si>
  <si>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</si>
  <si>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</si>
  <si>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</si>
  <si>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</si>
  <si>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</si>
  <si>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</si>
  <si>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</si>
  <si>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</si>
  <si>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</si>
  <si>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</si>
  <si>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</si>
  <si>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</si>
  <si>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</si>
  <si>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</si>
  <si>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</si>
  <si>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</si>
  <si>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</si>
  <si>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</si>
  <si>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</si>
  <si>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</si>
  <si>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</si>
  <si>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</si>
  <si>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</si>
  <si>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</si>
  <si>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</si>
  <si>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</si>
  <si>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</si>
  <si>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</si>
  <si>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</si>
  <si>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</si>
  <si>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</si>
  <si>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</si>
  <si>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</si>
  <si>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</si>
  <si>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</si>
  <si>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</si>
  <si>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</si>
  <si>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</si>
  <si>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</si>
  <si>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</si>
  <si>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</si>
  <si>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</si>
  <si>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</si>
  <si>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</si>
  <si>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</si>
  <si>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</si>
  <si>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</si>
  <si>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</si>
  <si>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</si>
  <si>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</si>
  <si>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</si>
  <si>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</si>
  <si>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</si>
  <si>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</si>
  <si>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</si>
  <si>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</si>
  <si>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</si>
  <si>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</si>
  <si>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</si>
  <si>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</si>
  <si>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</si>
  <si>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</si>
  <si>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</si>
  <si>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</si>
  <si>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</si>
  <si>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</si>
  <si>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</si>
  <si>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</si>
  <si>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</si>
  <si>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</si>
  <si>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</si>
  <si>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</si>
  <si>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</si>
  <si>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</si>
  <si>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</si>
  <si>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</si>
  <si>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</si>
  <si>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</si>
  <si>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</si>
  <si>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</si>
  <si>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</si>
  <si>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</si>
  <si>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</si>
  <si>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</si>
  <si>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</si>
  <si>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</si>
  <si>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</si>
  <si>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</si>
  <si>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</si>
  <si>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</si>
  <si>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</si>
  <si>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</si>
  <si>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</si>
  <si>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</si>
  <si>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</si>
  <si>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</si>
  <si>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</si>
  <si>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</si>
  <si>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</si>
  <si>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</si>
  <si>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</si>
  <si>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</si>
  <si>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</si>
  <si>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</si>
  <si>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</si>
  <si>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</si>
  <si>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</si>
  <si>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</si>
  <si>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</si>
  <si>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</si>
  <si>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</si>
  <si>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</si>
  <si>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</si>
  <si>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</si>
  <si>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</si>
  <si>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</si>
  <si>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</si>
  <si>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</si>
  <si>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</si>
  <si>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</si>
  <si>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</si>
  <si>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</si>
  <si>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</si>
  <si>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</si>
  <si>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</si>
  <si>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</si>
  <si>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</si>
  <si>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</si>
  <si>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</si>
  <si>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</si>
  <si>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</si>
  <si>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</si>
  <si>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</si>
  <si>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</si>
  <si>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</si>
  <si>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</si>
  <si>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</si>
  <si>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</si>
  <si>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</si>
  <si>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</si>
  <si>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</si>
  <si>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</si>
  <si>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</si>
  <si>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</si>
  <si>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</si>
  <si>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</si>
  <si>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</si>
  <si>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</si>
  <si>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</si>
  <si>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</si>
  <si>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</si>
  <si>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</si>
  <si>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</si>
  <si>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</si>
  <si>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</si>
  <si>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</si>
  <si>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</si>
  <si>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</si>
  <si>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</si>
  <si>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</si>
  <si>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</si>
  <si>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</si>
  <si>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</si>
  <si>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</si>
  <si>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</si>
  <si>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</si>
  <si>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</si>
  <si>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</si>
  <si>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</si>
  <si>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</si>
  <si>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</si>
  <si>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</si>
  <si>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</si>
  <si>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</si>
  <si>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</si>
  <si>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</si>
  <si>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</si>
  <si>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</si>
  <si>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</si>
  <si>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</si>
  <si>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</si>
  <si>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</si>
  <si>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</si>
  <si>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</si>
  <si>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</si>
  <si>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</si>
  <si>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</si>
  <si>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</si>
  <si>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</si>
  <si>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</si>
  <si>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</si>
  <si>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</si>
  <si>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</si>
  <si>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</si>
  <si>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</si>
  <si>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</si>
  <si>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</si>
  <si>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</si>
  <si>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</si>
  <si>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</si>
  <si>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</si>
  <si>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</si>
  <si>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</si>
  <si>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</si>
  <si>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</si>
  <si>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</si>
  <si>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</si>
  <si>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</si>
  <si>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</si>
  <si>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</si>
  <si>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</si>
  <si>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</si>
  <si>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</si>
  <si>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</si>
  <si>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</si>
  <si>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</si>
  <si>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</si>
  <si>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</si>
  <si>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</si>
  <si>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</si>
  <si>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</si>
  <si>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</si>
  <si>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</si>
  <si>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</si>
  <si>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</si>
  <si>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</si>
  <si>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</si>
  <si>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</si>
  <si>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</si>
  <si>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</si>
  <si>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</si>
  <si>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</si>
  <si>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</si>
  <si>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</si>
  <si>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</si>
  <si>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</si>
  <si>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</si>
  <si>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</si>
  <si>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</si>
  <si>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</si>
  <si>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</si>
  <si>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</si>
  <si>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</si>
  <si>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</si>
  <si>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</si>
  <si>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</si>
  <si>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</si>
  <si>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</si>
  <si>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</si>
  <si>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</si>
  <si>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</si>
  <si>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</si>
  <si>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</si>
  <si>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</si>
  <si>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</si>
  <si>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</si>
  <si>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</si>
  <si>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</si>
  <si>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</si>
  <si>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</si>
  <si>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</si>
  <si>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</si>
  <si>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</si>
  <si>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</si>
  <si>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</si>
  <si>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</si>
  <si>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</si>
  <si>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</si>
  <si>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</si>
  <si>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</si>
  <si>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</si>
  <si>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</si>
  <si>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</si>
  <si>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</si>
  <si>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</si>
  <si>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</si>
  <si>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</si>
  <si>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</si>
  <si>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</si>
  <si>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</si>
  <si>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</si>
  <si>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</si>
  <si>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</si>
  <si>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</si>
  <si>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</si>
  <si>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</si>
  <si>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</si>
  <si>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</si>
  <si>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</si>
  <si>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</si>
  <si>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</si>
  <si>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</si>
  <si>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</si>
  <si>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</si>
  <si>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</si>
  <si>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</si>
  <si>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</si>
  <si>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</si>
  <si>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</si>
  <si>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</si>
  <si>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</si>
  <si>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</si>
  <si>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</si>
  <si>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</si>
  <si>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</si>
  <si>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</si>
  <si>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</si>
  <si>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</si>
  <si>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</si>
  <si>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</si>
  <si>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</si>
  <si>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</si>
  <si>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</si>
  <si>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</si>
  <si>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</si>
  <si>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</si>
  <si>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</si>
  <si>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</si>
  <si>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</si>
  <si>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</si>
  <si>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</si>
  <si>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</si>
  <si>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</si>
  <si>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</si>
  <si>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</si>
  <si>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</si>
  <si>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</si>
  <si>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</si>
  <si>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</si>
  <si>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</si>
  <si>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</si>
  <si>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</si>
  <si>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</si>
  <si>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</si>
  <si>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</si>
  <si>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</si>
  <si>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</si>
  <si>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</si>
  <si>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</si>
  <si>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</si>
  <si>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</si>
  <si>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</si>
  <si>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</si>
  <si>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</si>
  <si>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</si>
  <si>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</si>
  <si>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</si>
  <si>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</si>
  <si>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</si>
  <si>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</si>
  <si>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</si>
  <si>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</si>
  <si>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</si>
  <si>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</si>
  <si>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</si>
  <si>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</si>
  <si>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</si>
  <si>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</si>
  <si>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</si>
  <si>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</si>
  <si>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</si>
  <si>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</si>
  <si>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</si>
  <si>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</si>
  <si>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</si>
  <si>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</si>
  <si>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</si>
  <si>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</si>
  <si>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</si>
  <si>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</si>
  <si>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</si>
  <si>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</si>
  <si>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</si>
  <si>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</si>
  <si>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</si>
  <si>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</si>
  <si>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</si>
  <si>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</si>
  <si>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</si>
  <si>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</si>
  <si>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</si>
  <si>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</si>
  <si>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</si>
  <si>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</si>
  <si>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</si>
  <si>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</si>
  <si>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</si>
  <si>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</si>
  <si>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</si>
  <si>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</si>
  <si>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</si>
  <si>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</si>
  <si>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</si>
  <si>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</si>
  <si>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</si>
  <si>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</si>
  <si>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</si>
  <si>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</si>
  <si>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</si>
  <si>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</si>
  <si>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</si>
  <si>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</si>
  <si>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</si>
  <si>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</si>
  <si>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</si>
  <si>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</si>
  <si>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</si>
  <si>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</si>
  <si>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</si>
  <si>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</si>
  <si>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</si>
  <si>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</si>
  <si>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</si>
  <si>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</si>
  <si>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</si>
  <si>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</si>
  <si>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</si>
  <si>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</si>
  <si>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</si>
  <si>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</si>
  <si>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</si>
  <si>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</si>
  <si>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</si>
  <si>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</si>
  <si>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</si>
  <si>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</si>
  <si>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</si>
  <si>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</si>
  <si>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</si>
  <si>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</si>
  <si>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</si>
  <si>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</si>
  <si>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</si>
  <si>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</si>
  <si>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</si>
  <si>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</si>
  <si>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</si>
  <si>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</si>
  <si>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</si>
  <si>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</si>
  <si>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</si>
  <si>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</si>
  <si>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</si>
  <si>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</si>
  <si>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</si>
  <si>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</si>
  <si>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</si>
  <si>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</si>
  <si>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</si>
  <si>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</si>
  <si>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</si>
  <si>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</si>
  <si>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</si>
  <si>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</si>
  <si>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</si>
  <si>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</si>
  <si>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</si>
  <si>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</si>
  <si>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</si>
  <si>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</si>
  <si>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</si>
  <si>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</si>
  <si>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</si>
  <si>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</si>
  <si>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</si>
  <si>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</si>
  <si>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</si>
  <si>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</si>
  <si>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</si>
  <si>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</si>
  <si>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</si>
  <si>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</si>
  <si>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</si>
  <si>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</si>
  <si>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</si>
  <si>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</si>
  <si>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</si>
  <si>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</si>
  <si>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</si>
  <si>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</si>
  <si>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</si>
  <si>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</si>
  <si>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</si>
  <si>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</si>
  <si>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</si>
  <si>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</si>
  <si>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</si>
  <si>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</si>
  <si>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</si>
  <si>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</si>
  <si>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</si>
  <si>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</si>
  <si>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</si>
  <si>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</si>
  <si>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</si>
  <si>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</si>
  <si>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</si>
  <si>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</si>
  <si>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</si>
  <si>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</si>
  <si>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</si>
  <si>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</si>
  <si>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</si>
  <si>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</si>
  <si>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</si>
  <si>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</si>
  <si>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</si>
  <si>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</si>
  <si>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</si>
  <si>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</si>
  <si>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</si>
  <si>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</si>
  <si>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</si>
  <si>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</si>
  <si>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</si>
  <si>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</si>
  <si>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</si>
  <si>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</si>
  <si>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</si>
  <si>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</si>
  <si>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</si>
  <si>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</si>
  <si>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</si>
  <si>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</si>
  <si>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</si>
  <si>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</si>
  <si>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</si>
  <si>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</si>
  <si>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</si>
  <si>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</si>
  <si>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</si>
  <si>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</si>
  <si>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</si>
  <si>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</si>
  <si>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</si>
  <si>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</si>
  <si>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</si>
  <si>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</si>
  <si>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</si>
  <si>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</si>
  <si>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</si>
  <si>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</si>
  <si>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</si>
  <si>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</si>
  <si>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</si>
  <si>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</si>
  <si>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</si>
  <si>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</si>
  <si>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</si>
  <si>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</si>
  <si>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</si>
  <si>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</si>
  <si>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</si>
  <si>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</si>
  <si>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</si>
  <si>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</si>
  <si>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</si>
  <si>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</si>
  <si>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</si>
  <si>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</si>
  <si>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</si>
  <si>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</si>
  <si>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</si>
  <si>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</si>
  <si>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</si>
  <si>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</si>
  <si>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</si>
  <si>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</si>
  <si>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</si>
  <si>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</si>
  <si>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</si>
  <si>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</si>
  <si>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</si>
  <si>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</si>
  <si>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</si>
  <si>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</si>
  <si>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</si>
  <si>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</si>
  <si>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</si>
  <si>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</si>
  <si>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</si>
  <si>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</si>
  <si>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</si>
  <si>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</si>
  <si>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</si>
  <si>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</si>
  <si>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</si>
  <si>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</si>
  <si>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</si>
  <si>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</si>
  <si>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</si>
  <si>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</si>
  <si>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</si>
  <si>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</si>
  <si>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</si>
  <si>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</si>
  <si>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</si>
  <si>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</si>
  <si>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</si>
  <si>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</si>
  <si>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</si>
  <si>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</si>
  <si>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</si>
  <si>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</si>
  <si>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</si>
  <si>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</si>
  <si>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</si>
  <si>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</si>
  <si>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</si>
  <si>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</si>
  <si>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</si>
  <si>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</si>
  <si>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</si>
  <si>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</si>
  <si>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</si>
  <si>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</si>
  <si>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</si>
  <si>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</si>
  <si>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</si>
  <si>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</si>
  <si>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</si>
  <si>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</si>
  <si>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</si>
  <si>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</si>
  <si>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</si>
  <si>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</si>
  <si>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</si>
  <si>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</si>
  <si>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</si>
  <si>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</si>
  <si>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</si>
  <si>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</si>
  <si>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</si>
  <si>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</si>
  <si>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</si>
  <si>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</si>
  <si>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</si>
  <si>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</si>
  <si>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</si>
  <si>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</si>
  <si>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</si>
  <si>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</si>
  <si>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</si>
  <si>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</si>
  <si>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</si>
  <si>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</si>
  <si>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</si>
  <si>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</si>
  <si>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</si>
  <si>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</si>
  <si>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</si>
  <si>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</si>
  <si>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</si>
  <si>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</si>
  <si>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</si>
  <si>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</si>
  <si>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</si>
  <si>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</si>
  <si>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</si>
  <si>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</si>
  <si>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</si>
  <si>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</si>
  <si>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</si>
  <si>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</si>
  <si>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</si>
  <si>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</si>
  <si>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</si>
  <si>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</si>
  <si>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</si>
  <si>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</si>
  <si>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</si>
  <si>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</si>
  <si>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</si>
  <si>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</si>
  <si>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</si>
  <si>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</si>
  <si>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</si>
  <si>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</si>
  <si>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</si>
  <si>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</si>
  <si>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</si>
  <si>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</si>
  <si>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</si>
  <si>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</si>
  <si>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</si>
  <si>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</si>
  <si>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</si>
  <si>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</si>
  <si>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</si>
  <si>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</si>
  <si>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</si>
  <si>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</si>
  <si>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</si>
  <si>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</si>
  <si>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</si>
  <si>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</si>
  <si>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</si>
  <si>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</si>
  <si>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</si>
  <si>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</si>
  <si>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</si>
  <si>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</si>
  <si>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</si>
  <si>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</si>
  <si>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</si>
  <si>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</si>
  <si>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</si>
  <si>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</si>
  <si>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</si>
  <si>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</si>
  <si>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</si>
  <si>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</si>
  <si>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</si>
  <si>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</si>
  <si>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</si>
  <si>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</si>
  <si>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</si>
  <si>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</si>
  <si>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</si>
  <si>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</si>
  <si>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</si>
  <si>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</si>
  <si>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</si>
  <si>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</si>
  <si>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</si>
  <si>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</si>
  <si>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</si>
  <si>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</si>
  <si>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</si>
  <si>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</si>
  <si>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</si>
  <si>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</si>
  <si>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</si>
  <si>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</si>
  <si>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</si>
  <si>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</si>
  <si>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</si>
  <si>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</si>
  <si>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</si>
  <si>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</si>
  <si>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</si>
  <si>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</si>
  <si>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</si>
  <si>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</si>
  <si>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</si>
  <si>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</si>
  <si>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</si>
  <si>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</si>
  <si>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</si>
  <si>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</si>
  <si>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</si>
  <si>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</si>
  <si>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</si>
  <si>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</si>
  <si>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</si>
  <si>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</si>
  <si>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</si>
  <si>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</si>
  <si>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</si>
  <si>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</si>
  <si>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</si>
  <si>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</si>
  <si>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</si>
  <si>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</si>
  <si>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</si>
  <si>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</si>
  <si>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</si>
  <si>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</si>
  <si>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</si>
  <si>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</si>
  <si>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</si>
  <si>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</si>
  <si>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</si>
  <si>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</si>
  <si>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</si>
  <si>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</si>
  <si>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</si>
  <si>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</si>
  <si>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</si>
  <si>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</si>
  <si>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</si>
  <si>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</si>
  <si>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</si>
  <si>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</si>
  <si>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</si>
  <si>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</si>
  <si>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</si>
  <si>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</si>
  <si>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</si>
  <si>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</si>
  <si>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</si>
  <si>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</si>
  <si>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</si>
  <si>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</si>
  <si>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</si>
  <si>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</si>
  <si>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</si>
  <si>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</si>
  <si>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</si>
  <si>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</si>
  <si>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</si>
  <si>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</si>
  <si>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</si>
  <si>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</si>
  <si>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</si>
  <si>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</si>
  <si>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</si>
  <si>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</si>
  <si>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</si>
  <si>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</si>
  <si>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</si>
  <si>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</si>
  <si>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</si>
  <si>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</si>
  <si>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</si>
  <si>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</si>
  <si>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</si>
  <si>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</si>
  <si>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</si>
  <si>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</si>
  <si>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</si>
  <si>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</si>
  <si>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</si>
  <si>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</si>
  <si>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</si>
  <si>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</si>
  <si>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</si>
  <si>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</si>
  <si>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</si>
  <si>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</si>
  <si>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</si>
  <si>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</si>
  <si>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</si>
  <si>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</si>
  <si>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</si>
  <si>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</si>
  <si>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</si>
  <si>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</si>
  <si>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</si>
  <si>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</si>
  <si>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</si>
  <si>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</si>
  <si>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</si>
  <si>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</si>
  <si>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</si>
  <si>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</si>
  <si>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</si>
  <si>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</si>
  <si>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</si>
  <si>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</si>
  <si>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</si>
  <si>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</si>
  <si>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</si>
  <si>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</si>
  <si>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</si>
  <si>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</si>
  <si>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</si>
  <si>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</si>
  <si>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</si>
  <si>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</si>
  <si>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</si>
  <si>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</si>
  <si>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</si>
  <si>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</si>
  <si>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</si>
  <si>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</si>
  <si>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</si>
  <si>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</si>
  <si>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</si>
  <si>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</si>
  <si>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</si>
  <si>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</si>
  <si>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</si>
  <si>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</si>
  <si>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</si>
  <si>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</si>
  <si>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</si>
  <si>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</si>
  <si>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</si>
  <si>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</si>
  <si>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</si>
  <si>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</si>
  <si>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</si>
  <si>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</si>
  <si>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</si>
  <si>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</si>
  <si>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</si>
  <si>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</si>
  <si>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</si>
  <si>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</si>
  <si>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</si>
  <si>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</si>
  <si>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</si>
  <si>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</si>
  <si>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</si>
  <si>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</si>
  <si>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</si>
  <si>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</si>
  <si>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</si>
  <si>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</si>
  <si>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</si>
  <si>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</si>
  <si>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</si>
  <si>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</si>
  <si>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</si>
  <si>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</si>
  <si>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</si>
  <si>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</si>
  <si>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</si>
  <si>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</si>
  <si>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</si>
  <si>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</si>
  <si>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</si>
  <si>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</si>
  <si>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</si>
  <si>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</si>
  <si>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</si>
  <si>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</si>
  <si>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</si>
  <si>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</si>
  <si>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</si>
  <si>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</si>
  <si>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</si>
  <si>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</si>
  <si>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</si>
  <si>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</si>
  <si>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</si>
  <si>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</si>
  <si>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</si>
  <si>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</si>
  <si>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</si>
  <si>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</si>
  <si>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</si>
  <si>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</si>
  <si>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</si>
  <si>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</si>
  <si>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</si>
  <si>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</si>
  <si>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</si>
  <si>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</si>
  <si>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</si>
  <si>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</si>
  <si>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</si>
  <si>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</si>
  <si>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</si>
  <si>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</si>
  <si>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</si>
  <si>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</si>
  <si>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</si>
  <si>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</si>
  <si>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</si>
  <si>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</si>
  <si>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</si>
  <si>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</si>
  <si>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</si>
  <si>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</si>
  <si>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</si>
  <si>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</si>
  <si>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</si>
  <si>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</si>
  <si>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</si>
  <si>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</si>
  <si>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</si>
  <si>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</si>
  <si>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</si>
  <si>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</si>
  <si>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</si>
  <si>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</si>
  <si>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</si>
  <si>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</si>
  <si>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</si>
  <si>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</si>
  <si>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</si>
  <si>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</si>
  <si>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</si>
  <si>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</si>
  <si>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</si>
  <si>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</si>
  <si>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</si>
  <si>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</si>
  <si>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</si>
  <si>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</si>
  <si>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</si>
  <si>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</si>
  <si>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</si>
  <si>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</si>
  <si>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</si>
  <si>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</si>
  <si>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</si>
  <si>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</si>
  <si>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</si>
  <si>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</si>
  <si>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</si>
  <si>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</si>
  <si>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</si>
  <si>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</si>
  <si>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</si>
  <si>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</si>
  <si>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</si>
  <si>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</si>
  <si>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</si>
  <si>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</si>
  <si>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</si>
  <si>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</si>
  <si>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</si>
  <si>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</si>
  <si>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</si>
  <si>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</si>
  <si>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</si>
  <si>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</si>
  <si>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</si>
  <si>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</si>
  <si>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</si>
  <si>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</si>
  <si>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</si>
  <si>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</si>
  <si>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</si>
  <si>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</si>
  <si>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</si>
  <si>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</si>
  <si>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</si>
  <si>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</si>
  <si>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</si>
  <si>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</si>
  <si>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</si>
  <si>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</si>
  <si>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</si>
  <si>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</si>
  <si>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</si>
  <si>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</si>
  <si>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</si>
  <si>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</si>
  <si>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</si>
  <si>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</si>
  <si>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</si>
  <si>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</si>
  <si>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</si>
  <si>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</si>
  <si>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</si>
  <si>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</si>
  <si>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</si>
  <si>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</si>
  <si>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</si>
  <si>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</si>
  <si>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</si>
  <si>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</si>
  <si>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</si>
  <si>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</si>
  <si>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</si>
  <si>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</si>
  <si>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</si>
  <si>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</si>
  <si>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</si>
  <si>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</si>
  <si>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</si>
  <si>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</si>
  <si>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</si>
  <si>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</si>
  <si>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</si>
  <si>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</si>
  <si>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</si>
  <si>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</si>
  <si>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</si>
  <si>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</si>
  <si>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</si>
  <si>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</si>
  <si>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</si>
  <si>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</si>
  <si>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</si>
  <si>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</si>
  <si>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</si>
  <si>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</si>
  <si>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</si>
  <si>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</si>
  <si>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</si>
  <si>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</si>
  <si>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</si>
  <si>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</si>
  <si>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</si>
  <si>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</si>
  <si>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</si>
  <si>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</si>
  <si>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</si>
  <si>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</si>
  <si>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</si>
  <si>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</si>
  <si>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</si>
  <si>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</si>
  <si>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</si>
  <si>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</si>
  <si>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</si>
  <si>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</si>
  <si>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</si>
  <si>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</si>
  <si>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</si>
  <si>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</si>
  <si>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</si>
  <si>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</si>
  <si>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</si>
  <si>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</si>
  <si>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</si>
  <si>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</si>
  <si>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</si>
  <si>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</si>
  <si>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</si>
  <si>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</si>
  <si>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</si>
  <si>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</si>
  <si>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</si>
  <si>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</si>
  <si>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</si>
  <si>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</si>
  <si>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</si>
  <si>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</si>
  <si>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</si>
  <si>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</si>
  <si>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</si>
  <si>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</si>
  <si>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</si>
  <si>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</si>
  <si>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</si>
  <si>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</si>
  <si>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</si>
  <si>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</si>
  <si>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</si>
  <si>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</si>
  <si>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</si>
  <si>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</si>
  <si>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</si>
  <si>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</si>
  <si>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</si>
  <si>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</si>
  <si>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</si>
  <si>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</si>
  <si>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</si>
  <si>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</si>
  <si>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</si>
  <si>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</si>
  <si>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</si>
  <si>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</si>
  <si>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</si>
  <si>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</si>
  <si>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</si>
  <si>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</si>
  <si>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</si>
  <si>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</si>
  <si>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</si>
  <si>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</si>
  <si>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</si>
  <si>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</si>
  <si>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</si>
  <si>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</si>
  <si>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</si>
  <si>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</si>
  <si>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</si>
  <si>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</si>
  <si>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</si>
  <si>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</si>
  <si>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</si>
  <si>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</si>
  <si>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</si>
  <si>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</si>
  <si>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</si>
  <si>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</si>
  <si>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</si>
  <si>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</si>
  <si>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</si>
  <si>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</si>
  <si>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</si>
  <si>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</si>
  <si>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</si>
  <si>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</si>
  <si>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</si>
  <si>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</si>
  <si>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</si>
  <si>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</si>
  <si>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</si>
  <si>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</si>
  <si>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</si>
  <si>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</si>
  <si>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</si>
  <si>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</si>
  <si>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</si>
  <si>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</si>
  <si>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</si>
  <si>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</si>
  <si>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</si>
  <si>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</si>
  <si>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</si>
  <si>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</si>
  <si>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</si>
  <si>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</si>
  <si>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</si>
  <si>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</si>
  <si>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</si>
  <si>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</si>
  <si>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</si>
  <si>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</si>
  <si>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</si>
  <si>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</si>
  <si>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</si>
  <si>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</si>
  <si>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</si>
  <si>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</si>
  <si>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</si>
  <si>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</si>
  <si>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</si>
  <si>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</si>
  <si>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</si>
  <si>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</si>
  <si>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</si>
  <si>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</si>
  <si>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</si>
  <si>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</si>
  <si>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</si>
  <si>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</si>
  <si>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</si>
  <si>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</si>
  <si>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</si>
  <si>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</si>
  <si>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</si>
  <si>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</si>
  <si>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</si>
  <si>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</si>
  <si>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</si>
  <si>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</si>
  <si>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</si>
  <si>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</si>
  <si>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</si>
  <si>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</si>
  <si>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</si>
  <si>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</si>
  <si>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</si>
  <si>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</si>
  <si>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</si>
  <si>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</si>
  <si>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</si>
  <si>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</si>
  <si>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</si>
  <si>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</si>
  <si>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</si>
  <si>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</si>
  <si>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</si>
  <si>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</si>
  <si>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</si>
  <si>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</si>
  <si>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</si>
  <si>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</si>
  <si>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</si>
  <si>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</si>
  <si>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</si>
  <si>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</si>
  <si>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</si>
  <si>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</si>
  <si>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</si>
  <si>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</si>
  <si>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</si>
  <si>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</si>
  <si>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</si>
  <si>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</si>
  <si>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</si>
  <si>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</si>
  <si>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</si>
  <si>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</si>
  <si>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</si>
  <si>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</si>
  <si>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</si>
  <si>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</si>
  <si>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</si>
  <si>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</si>
  <si>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</si>
  <si>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</si>
  <si>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</si>
  <si>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</si>
  <si>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</si>
  <si>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</si>
  <si>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</si>
  <si>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</si>
  <si>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</si>
  <si>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</si>
  <si>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</si>
  <si>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</si>
  <si>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</si>
  <si>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</si>
  <si>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</si>
  <si>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</si>
  <si>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</si>
  <si>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</si>
  <si>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</si>
  <si>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</si>
  <si>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</si>
  <si>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</si>
  <si>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</si>
  <si>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</si>
  <si>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</si>
  <si>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</si>
  <si>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</si>
  <si>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</si>
  <si>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</si>
  <si>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</si>
  <si>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</si>
  <si>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</si>
  <si>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</si>
  <si>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</si>
  <si>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</si>
  <si>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</si>
  <si>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</si>
  <si>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</si>
  <si>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</si>
  <si>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</si>
  <si>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</si>
  <si>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</si>
  <si>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</si>
  <si>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</si>
  <si>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</si>
  <si>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</si>
  <si>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</si>
  <si>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</si>
  <si>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</si>
  <si>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</si>
  <si>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</si>
  <si>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</si>
  <si>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</si>
  <si>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</si>
  <si>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</si>
  <si>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</si>
  <si>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</si>
  <si>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</si>
  <si>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</si>
  <si>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</si>
  <si>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</si>
  <si>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</si>
  <si>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</si>
  <si>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</si>
  <si>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</si>
  <si>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</si>
  <si>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</si>
  <si>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</si>
  <si>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</si>
  <si>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</si>
  <si>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</si>
  <si>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</si>
  <si>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</si>
  <si>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</si>
  <si>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</si>
  <si>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</si>
  <si>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</si>
  <si>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</si>
  <si>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</si>
  <si>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</si>
  <si>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</si>
  <si>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</si>
  <si>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</si>
  <si>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</si>
  <si>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</si>
  <si>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</si>
  <si>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</si>
  <si>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</si>
  <si>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</si>
  <si>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</si>
  <si>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</si>
  <si>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</si>
  <si>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</si>
  <si>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</si>
  <si>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</si>
  <si>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</si>
  <si>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</si>
  <si>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</si>
  <si>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</si>
  <si>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</si>
  <si>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</si>
  <si>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</si>
  <si>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</si>
  <si>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</si>
  <si>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</si>
  <si>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</si>
  <si>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</si>
  <si>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</si>
  <si>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</si>
  <si>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</si>
  <si>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</si>
  <si>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</si>
  <si>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</si>
  <si>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</si>
  <si>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</si>
  <si>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</si>
  <si>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</si>
  <si>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</si>
  <si>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</si>
  <si>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</si>
  <si>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</si>
  <si>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</si>
  <si>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</si>
  <si>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</si>
  <si>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</si>
  <si>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</si>
  <si>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</si>
  <si>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</si>
  <si>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</si>
  <si>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</si>
  <si>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</si>
  <si>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</si>
  <si>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</si>
  <si>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</si>
  <si>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</si>
  <si>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</si>
  <si>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</si>
  <si>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</si>
  <si>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</si>
  <si>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</si>
  <si>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</si>
  <si>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</si>
  <si>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</si>
  <si>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</si>
  <si>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</si>
  <si>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</si>
  <si>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</si>
  <si>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</si>
  <si>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</si>
  <si>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</si>
  <si>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</si>
  <si>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</si>
  <si>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</si>
  <si>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</si>
  <si>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</si>
  <si>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</si>
  <si>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</si>
  <si>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</si>
  <si>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</si>
  <si>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</si>
  <si>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</si>
  <si>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</si>
  <si>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</si>
  <si>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</si>
  <si>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</si>
  <si>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</si>
  <si>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</si>
  <si>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</si>
  <si>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</si>
  <si>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</si>
  <si>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</si>
  <si>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</si>
  <si>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</si>
  <si>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</si>
  <si>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</si>
  <si>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</si>
  <si>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</si>
  <si>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</si>
  <si>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</si>
  <si>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</si>
  <si>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</si>
  <si>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</si>
  <si>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</si>
  <si>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</si>
  <si>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</si>
  <si>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</si>
  <si>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</si>
  <si>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</si>
  <si>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</si>
  <si>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</si>
  <si>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</si>
  <si>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</si>
  <si>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</si>
  <si>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</si>
  <si>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</si>
  <si>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</si>
  <si>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</si>
  <si>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</si>
  <si>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</si>
  <si>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</si>
  <si>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</si>
  <si>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</si>
  <si>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</si>
  <si>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</si>
  <si>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</si>
  <si>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</si>
  <si>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</si>
  <si>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</si>
  <si>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</si>
  <si>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</si>
  <si>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</si>
  <si>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</si>
  <si>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</si>
  <si>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</si>
  <si>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</si>
  <si>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</si>
  <si>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</si>
  <si>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</si>
  <si>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</si>
  <si>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</si>
  <si>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</si>
  <si>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</si>
  <si>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</si>
  <si>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</si>
  <si>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</si>
  <si>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</si>
  <si>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</si>
  <si>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</si>
  <si>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</si>
  <si>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</si>
  <si>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</si>
  <si>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</si>
  <si>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</si>
  <si>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</si>
  <si>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</si>
  <si>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</si>
  <si>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</si>
  <si>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</si>
  <si>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</si>
  <si>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</si>
  <si>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</si>
  <si>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</si>
  <si>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</si>
  <si>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</si>
  <si>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</si>
  <si>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</si>
  <si>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</si>
  <si>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</si>
  <si>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</si>
  <si>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</si>
  <si>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</si>
  <si>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</si>
  <si>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</si>
  <si>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</si>
  <si>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</si>
  <si>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</si>
  <si>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</si>
  <si>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</si>
  <si>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</si>
  <si>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</si>
  <si>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</si>
  <si>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</si>
  <si>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</si>
  <si>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</si>
  <si>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</si>
  <si>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</si>
  <si>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</si>
  <si>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</si>
  <si>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</si>
  <si>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</si>
  <si>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</si>
  <si>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</si>
  <si>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</si>
  <si>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</si>
  <si>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</si>
  <si>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</si>
  <si>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</si>
  <si>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</si>
  <si>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</si>
  <si>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</si>
  <si>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</si>
  <si>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</si>
  <si>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</si>
  <si>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</si>
  <si>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</si>
  <si>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</si>
  <si>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</si>
  <si>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</si>
  <si>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</si>
  <si>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</si>
  <si>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</si>
  <si>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</si>
  <si>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</si>
  <si>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</si>
  <si>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</si>
  <si>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</si>
  <si>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</si>
  <si>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</si>
  <si>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</si>
  <si>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</si>
  <si>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</si>
  <si>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</si>
  <si>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</si>
  <si>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</si>
  <si>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</si>
  <si>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</si>
  <si>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</si>
  <si>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</si>
  <si>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</si>
  <si>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</si>
  <si>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</si>
  <si>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</si>
  <si>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</si>
  <si>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</si>
  <si>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</si>
  <si>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</si>
  <si>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</si>
  <si>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</si>
  <si>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</si>
  <si>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</si>
  <si>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</si>
  <si>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</si>
  <si>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</si>
  <si>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</si>
  <si>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</si>
  <si>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</si>
  <si>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</si>
  <si>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</si>
  <si>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</si>
  <si>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</si>
  <si>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</si>
  <si>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</si>
  <si>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</si>
  <si>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</si>
  <si>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</si>
  <si>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</si>
  <si>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</si>
  <si>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</si>
  <si>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</si>
  <si>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</si>
  <si>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</si>
  <si>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</si>
  <si>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</si>
  <si>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</si>
  <si>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</si>
  <si>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</si>
  <si>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</si>
  <si>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</si>
  <si>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</si>
  <si>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</si>
  <si>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</si>
  <si>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</si>
  <si>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</si>
  <si>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</si>
  <si>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</si>
  <si>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</si>
  <si>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</si>
  <si>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</si>
  <si>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</si>
  <si>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</si>
  <si>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</si>
  <si>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</si>
  <si>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</si>
  <si>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</si>
  <si>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</si>
  <si>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</si>
  <si>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</si>
  <si>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</si>
  <si>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</si>
  <si>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</si>
  <si>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</si>
  <si>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</si>
  <si>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</si>
  <si>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</si>
  <si>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</si>
  <si>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</si>
  <si>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</si>
  <si>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</si>
  <si>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</si>
  <si>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</si>
  <si>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</si>
  <si>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</si>
  <si>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</si>
  <si>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</si>
  <si>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</si>
  <si>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</si>
  <si>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</si>
  <si>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</si>
  <si>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</si>
  <si>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</si>
  <si>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</si>
  <si>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</si>
  <si>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</si>
  <si>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</si>
  <si>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</si>
  <si>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</si>
  <si>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</si>
  <si>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</si>
  <si>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</si>
  <si>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</si>
  <si>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</si>
  <si>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</si>
  <si>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</si>
  <si>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</si>
  <si>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</si>
  <si>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</si>
  <si>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</si>
  <si>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</si>
  <si>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</si>
  <si>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</si>
  <si>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</si>
  <si>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</si>
  <si>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</si>
  <si>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</si>
  <si>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</si>
  <si>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</si>
  <si>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</si>
  <si>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</si>
  <si>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</si>
  <si>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</si>
  <si>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</si>
  <si>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</si>
  <si>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</si>
  <si>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</si>
  <si>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</si>
  <si>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</si>
  <si>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</si>
  <si>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</si>
  <si>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</si>
  <si>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</si>
  <si>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</si>
  <si>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</si>
  <si>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</si>
  <si>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</si>
  <si>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</si>
  <si>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</si>
  <si>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</si>
  <si>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</si>
  <si>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</si>
  <si>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</si>
  <si>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</si>
  <si>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</si>
  <si>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</si>
  <si>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</si>
  <si>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</si>
  <si>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</si>
  <si>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</si>
  <si>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</si>
  <si>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</si>
  <si>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</si>
  <si>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</si>
  <si>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</si>
  <si>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</si>
  <si>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</si>
  <si>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</si>
  <si>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</si>
  <si>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</si>
  <si>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</si>
  <si>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</si>
  <si>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</si>
  <si>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</si>
  <si>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</si>
  <si>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</si>
  <si>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</si>
  <si>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</si>
  <si>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</si>
  <si>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</si>
  <si>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</si>
  <si>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</si>
  <si>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</si>
  <si>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</si>
  <si>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</si>
  <si>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</si>
  <si>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</si>
  <si>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</si>
  <si>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</si>
  <si>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</si>
  <si>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</si>
  <si>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</si>
  <si>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</si>
  <si>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</si>
  <si>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</si>
  <si>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</si>
  <si>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</si>
  <si>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</si>
  <si>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</si>
  <si>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</si>
  <si>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</si>
  <si>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</si>
  <si>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</si>
  <si>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</si>
  <si>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</si>
  <si>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</si>
  <si>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</si>
  <si>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</si>
  <si>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</si>
  <si>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</si>
  <si>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</si>
  <si>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</si>
  <si>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</si>
  <si>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</si>
  <si>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</si>
  <si>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</si>
  <si>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</si>
  <si>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</si>
  <si>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</si>
  <si>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</si>
  <si>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</si>
  <si>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</si>
  <si>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</si>
  <si>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</si>
  <si>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</si>
  <si>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</si>
  <si>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</si>
  <si>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</si>
  <si>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</si>
  <si>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</si>
  <si>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</si>
  <si>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</si>
  <si>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</si>
  <si>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</si>
  <si>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</si>
  <si>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</si>
  <si>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</si>
  <si>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</si>
  <si>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</si>
  <si>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</si>
  <si>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</si>
  <si>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</si>
  <si>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</si>
  <si>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</si>
  <si>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</si>
  <si>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</si>
  <si>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</si>
  <si>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</si>
  <si>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</si>
  <si>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</si>
  <si>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</si>
  <si>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</si>
  <si>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</si>
  <si>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</si>
  <si>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</si>
  <si>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</si>
  <si>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</si>
  <si>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</si>
  <si>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</si>
  <si>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</si>
  <si>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</si>
  <si>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</si>
  <si>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</si>
  <si>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</si>
  <si>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</si>
  <si>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</si>
  <si>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</si>
  <si>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</si>
  <si>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</si>
  <si>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</si>
  <si>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</si>
  <si>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</si>
  <si>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</si>
  <si>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</si>
  <si>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</si>
  <si>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</si>
  <si>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</si>
  <si>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</si>
  <si>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</si>
  <si>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</si>
  <si>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</si>
  <si>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</si>
  <si>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</si>
  <si>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</si>
  <si>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</si>
  <si>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</si>
  <si>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</si>
  <si>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</si>
  <si>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</si>
  <si>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</si>
  <si>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</si>
  <si>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</si>
  <si>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</si>
  <si>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</si>
  <si>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</si>
  <si>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</si>
  <si>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</si>
  <si>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</si>
  <si>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</si>
  <si>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</si>
  <si>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</si>
  <si>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</si>
  <si>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</si>
  <si>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</si>
  <si>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</si>
  <si>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</si>
  <si>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</si>
  <si>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</si>
  <si>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</si>
  <si>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</si>
  <si>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</si>
  <si>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</si>
  <si>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</si>
  <si>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</si>
  <si>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</si>
  <si>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</si>
  <si>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</si>
  <si>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</si>
  <si>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</si>
  <si>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</si>
  <si>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</si>
  <si>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</si>
  <si>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</si>
  <si>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</si>
  <si>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</si>
  <si>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</si>
  <si>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</si>
  <si>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</si>
  <si>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</si>
  <si>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</si>
  <si>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</si>
  <si>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</si>
  <si>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</si>
  <si>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</si>
  <si>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</si>
  <si>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</si>
  <si>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</si>
  <si>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</si>
  <si>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</si>
  <si>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</si>
  <si>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</si>
  <si>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</si>
  <si>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</si>
  <si>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</si>
  <si>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</si>
  <si>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</si>
  <si>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</si>
  <si>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</si>
  <si>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</si>
  <si>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</si>
  <si>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</si>
  <si>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</si>
  <si>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</si>
  <si>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</si>
  <si>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</si>
  <si>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</si>
  <si>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</si>
  <si>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</si>
  <si>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</si>
  <si>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</si>
  <si>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</si>
  <si>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</si>
  <si>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</si>
  <si>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</si>
  <si>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</si>
  <si>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</si>
  <si>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</si>
  <si>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</si>
  <si>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</si>
  <si>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</si>
  <si>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</si>
  <si>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</si>
  <si>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</si>
  <si>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</si>
  <si>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</si>
  <si>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</si>
  <si>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</si>
  <si>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</si>
  <si>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</si>
  <si>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</si>
  <si>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</si>
  <si>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</si>
  <si>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</si>
  <si>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</si>
  <si>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</si>
  <si>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</si>
  <si>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</si>
  <si>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</si>
  <si>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</si>
  <si>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</si>
  <si>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</si>
  <si>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</si>
  <si>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</si>
  <si>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</si>
  <si>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</si>
  <si>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</si>
  <si>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</si>
  <si>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</si>
  <si>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</si>
  <si>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</si>
  <si>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</si>
  <si>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</si>
  <si>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</si>
  <si>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</si>
  <si>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</si>
  <si>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</si>
  <si>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</si>
  <si>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</si>
  <si>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</si>
  <si>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</si>
  <si>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</si>
  <si>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</si>
  <si>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</si>
  <si>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</si>
  <si>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</si>
  <si>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</si>
  <si>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</si>
  <si>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</si>
  <si>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</si>
  <si>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</si>
  <si>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</si>
  <si>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</si>
  <si>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</si>
  <si>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</si>
  <si>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</si>
  <si>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</si>
  <si>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</si>
  <si>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</si>
  <si>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</si>
  <si>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</si>
  <si>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</si>
  <si>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</si>
  <si>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</si>
  <si>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</si>
  <si>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</si>
  <si>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</si>
  <si>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</si>
  <si>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</si>
  <si>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</si>
  <si>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</si>
  <si>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</si>
  <si>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</si>
  <si>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</si>
  <si>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</si>
  <si>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</si>
  <si>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</si>
  <si>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</si>
  <si>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</si>
  <si>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</si>
  <si>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</si>
  <si>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</si>
  <si>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</si>
  <si>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</si>
  <si>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</si>
  <si>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</si>
  <si>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</si>
  <si>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</si>
  <si>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</si>
  <si>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</si>
  <si>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</si>
  <si>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</si>
  <si>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</si>
  <si>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</si>
  <si>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</si>
  <si>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</si>
  <si>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</si>
  <si>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</si>
  <si>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</si>
  <si>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</si>
  <si>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</si>
  <si>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</si>
  <si>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</si>
  <si>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</si>
  <si>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</si>
  <si>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</si>
  <si>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</si>
  <si>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</si>
  <si>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</si>
  <si>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</si>
  <si>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</si>
  <si>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</si>
  <si>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</si>
  <si>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</si>
  <si>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</si>
  <si>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</si>
  <si>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</si>
  <si>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</si>
  <si>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</si>
  <si>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</si>
  <si>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</si>
  <si>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</si>
  <si>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</si>
  <si>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</si>
  <si>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</si>
  <si>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</si>
  <si>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</si>
  <si>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</si>
  <si>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</si>
  <si>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</si>
  <si>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</si>
  <si>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</si>
  <si>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</si>
  <si>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</si>
  <si>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</si>
  <si>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</si>
  <si>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</si>
  <si>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</si>
  <si>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</si>
  <si>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</si>
  <si>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</si>
  <si>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</si>
  <si>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</si>
  <si>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</si>
  <si>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</si>
  <si>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</si>
  <si>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</si>
  <si>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</si>
  <si>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</si>
  <si>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</si>
  <si>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</si>
  <si>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</si>
  <si>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</si>
  <si>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</si>
  <si>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</si>
  <si>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</si>
  <si>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</si>
  <si>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</si>
  <si>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</si>
  <si>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</si>
  <si>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</si>
  <si>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</si>
  <si>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</si>
  <si>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</si>
  <si>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</si>
  <si>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</si>
  <si>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</si>
  <si>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</si>
  <si>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</si>
  <si>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</si>
  <si>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</si>
  <si>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</si>
  <si>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</si>
  <si>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</si>
  <si>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</si>
  <si>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</si>
  <si>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</si>
  <si>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</si>
  <si>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</si>
  <si>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</si>
  <si>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</si>
  <si>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</si>
  <si>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</si>
  <si>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</si>
  <si>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</si>
  <si>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</si>
  <si>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</si>
  <si>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</si>
  <si>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</si>
  <si>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</si>
  <si>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</si>
  <si>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</si>
  <si>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</si>
  <si>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</si>
  <si>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</si>
  <si>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</si>
  <si>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</si>
  <si>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</si>
  <si>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</si>
  <si>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</si>
  <si>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</si>
  <si>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</si>
  <si>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</si>
  <si>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</si>
  <si>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</si>
  <si>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</si>
  <si>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</si>
  <si>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</si>
  <si>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</si>
  <si>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</si>
  <si>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</si>
  <si>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</si>
  <si>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</si>
  <si>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</si>
  <si>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</si>
  <si>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</si>
  <si>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</si>
  <si>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</si>
  <si>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</si>
  <si>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</si>
  <si>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</si>
  <si>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</si>
  <si>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</si>
  <si>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</si>
  <si>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</si>
  <si>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</si>
  <si>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</si>
  <si>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</si>
  <si>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</si>
  <si>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</si>
  <si>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</si>
  <si>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</si>
  <si>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</si>
  <si>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</si>
  <si>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</si>
  <si>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</si>
  <si>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</si>
  <si>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</si>
  <si>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</si>
  <si>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</si>
  <si>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</si>
  <si>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</si>
  <si>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</si>
  <si>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</si>
  <si>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</si>
  <si>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</si>
  <si>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</si>
  <si>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</si>
  <si>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</si>
  <si>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</si>
  <si>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</si>
  <si>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</si>
  <si>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</si>
  <si>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</si>
  <si>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</si>
  <si>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</si>
  <si>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</si>
  <si>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</si>
  <si>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</si>
  <si>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</si>
  <si>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</si>
  <si>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</si>
  <si>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</si>
  <si>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</si>
  <si>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</si>
  <si>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</si>
  <si>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</si>
  <si>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</si>
  <si>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</si>
  <si>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</si>
  <si>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</si>
  <si>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</si>
  <si>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</si>
  <si>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</si>
  <si>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</si>
  <si>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</si>
  <si>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</si>
  <si>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</si>
  <si>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</si>
  <si>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</si>
  <si>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</si>
  <si>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</si>
  <si>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</si>
  <si>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</si>
  <si>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</si>
  <si>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</si>
  <si>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</si>
  <si>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</si>
  <si>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</si>
  <si>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</si>
  <si>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</si>
  <si>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</si>
  <si>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</si>
  <si>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</si>
  <si>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</si>
  <si>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</si>
  <si>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</si>
  <si>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</si>
  <si>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</si>
  <si>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</si>
  <si>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</si>
  <si>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</si>
  <si>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</si>
  <si>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</si>
  <si>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</si>
  <si>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</si>
  <si>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</si>
  <si>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</si>
  <si>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</si>
  <si>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</si>
  <si>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</si>
  <si>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</si>
  <si>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</si>
  <si>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</si>
  <si>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</si>
  <si>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</si>
  <si>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</si>
  <si>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</si>
  <si>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</si>
  <si>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</si>
  <si>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</si>
  <si>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</si>
  <si>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</si>
  <si>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</si>
  <si>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</si>
  <si>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</si>
  <si>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</si>
  <si>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</si>
  <si>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</si>
  <si>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</si>
  <si>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</si>
  <si>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</si>
  <si>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</si>
  <si>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</si>
  <si>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</si>
  <si>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</si>
  <si>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</si>
  <si>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</si>
  <si>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</si>
  <si>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</si>
  <si>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</si>
  <si>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</si>
  <si>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</si>
  <si>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</si>
  <si>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</si>
  <si>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</si>
  <si>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</si>
  <si>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</si>
  <si>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</si>
  <si>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</si>
  <si>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</si>
  <si>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</si>
  <si>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</si>
  <si>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</si>
  <si>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</si>
  <si>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</si>
  <si>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</si>
  <si>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</si>
  <si>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</si>
  <si>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</si>
  <si>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</si>
  <si>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</si>
  <si>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</si>
  <si>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</si>
  <si>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</si>
  <si>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</si>
  <si>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</si>
  <si>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</si>
  <si>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</si>
  <si>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</si>
  <si>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</si>
  <si>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</si>
  <si>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</si>
  <si>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</si>
  <si>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</si>
  <si>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</si>
  <si>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</si>
  <si>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</si>
  <si>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</si>
  <si>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</si>
  <si>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</si>
  <si>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</si>
  <si>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</si>
  <si>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</si>
  <si>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</si>
  <si>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</si>
  <si>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</si>
  <si>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</si>
  <si>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</si>
  <si>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</si>
  <si>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</si>
  <si>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</si>
  <si>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</si>
  <si>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</si>
  <si>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</si>
  <si>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</si>
  <si>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</si>
  <si>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</si>
  <si>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</si>
  <si>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</si>
  <si>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</si>
  <si>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</si>
  <si>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</si>
  <si>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</si>
  <si>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</si>
  <si>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</si>
  <si>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</si>
  <si>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</si>
  <si>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</si>
  <si>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</si>
  <si>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</si>
  <si>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</si>
  <si>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</si>
  <si>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</si>
  <si>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</si>
  <si>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</si>
  <si>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</si>
  <si>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</si>
  <si>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</si>
  <si>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</si>
  <si>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</si>
  <si>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</si>
  <si>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</si>
  <si>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</si>
  <si>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</si>
  <si>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</si>
  <si>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</si>
  <si>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</si>
  <si>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</si>
  <si>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</si>
  <si>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</si>
  <si>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</si>
  <si>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</si>
  <si>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</si>
  <si>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</si>
  <si>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</si>
  <si>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</si>
  <si>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</si>
  <si>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</si>
  <si>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</si>
  <si>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</si>
  <si>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</si>
  <si>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</si>
  <si>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</si>
  <si>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</si>
  <si>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</si>
  <si>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</si>
  <si>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</si>
  <si>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</si>
  <si>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</si>
  <si>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</si>
  <si>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</si>
  <si>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</si>
  <si>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</si>
  <si>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</si>
  <si>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</si>
  <si>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</si>
  <si>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</si>
  <si>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</si>
  <si>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</si>
  <si>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</si>
  <si>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</si>
  <si>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</si>
  <si>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</si>
  <si>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</si>
  <si>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</si>
  <si>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</si>
  <si>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</si>
  <si>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</si>
  <si>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</si>
  <si>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</si>
  <si>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</si>
  <si>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</si>
  <si>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</si>
  <si>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</si>
  <si>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</si>
  <si>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</si>
  <si>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</si>
  <si>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</si>
  <si>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</si>
  <si>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</si>
  <si>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</si>
  <si>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</si>
  <si>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</si>
  <si>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</si>
  <si>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</si>
  <si>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</si>
  <si>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</si>
  <si>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</si>
  <si>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</si>
  <si>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</si>
  <si>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</si>
  <si>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</si>
  <si>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</si>
  <si>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</si>
  <si>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</si>
  <si>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</si>
  <si>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</si>
  <si>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</si>
  <si>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</si>
  <si>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</si>
  <si>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</si>
  <si>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</si>
  <si>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</si>
  <si>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</si>
  <si>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</si>
  <si>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</si>
  <si>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</si>
  <si>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</si>
  <si>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</si>
  <si>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</si>
  <si>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</si>
  <si>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</si>
  <si>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</si>
  <si>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</si>
  <si>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</si>
  <si>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</si>
  <si>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</si>
  <si>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</si>
  <si>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</si>
  <si>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</si>
  <si>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</si>
  <si>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</si>
  <si>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</si>
  <si>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</si>
  <si>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</si>
  <si>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</si>
  <si>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</si>
  <si>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</si>
  <si>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</si>
  <si>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</si>
  <si>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</si>
  <si>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</si>
  <si>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</si>
  <si>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</si>
  <si>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</si>
  <si>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</si>
  <si>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</si>
  <si>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</si>
  <si>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</si>
  <si>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</si>
  <si>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</si>
  <si>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</si>
  <si>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</si>
  <si>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</si>
  <si>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</si>
  <si>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</si>
  <si>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</si>
  <si>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</si>
  <si>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</si>
  <si>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</si>
  <si>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</si>
  <si>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</si>
  <si>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</si>
  <si>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</si>
  <si>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</si>
  <si>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</si>
  <si>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</si>
  <si>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</si>
  <si>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</si>
  <si>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</si>
  <si>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</si>
  <si>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</si>
  <si>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</si>
  <si>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</si>
  <si>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</si>
  <si>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</si>
  <si>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</si>
  <si>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</si>
  <si>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</si>
  <si>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</si>
  <si>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</si>
  <si>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</si>
  <si>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</si>
  <si>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</si>
  <si>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</si>
  <si>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</si>
  <si>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</si>
  <si>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</si>
  <si>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</si>
  <si>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</si>
  <si>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</si>
  <si>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</si>
  <si>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</si>
  <si>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</si>
  <si>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</si>
  <si>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</si>
  <si>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</si>
  <si>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</si>
  <si>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</si>
  <si>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</si>
  <si>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</si>
  <si>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</si>
  <si>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</si>
  <si>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</si>
  <si>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</si>
  <si>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</si>
  <si>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</si>
  <si>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</si>
  <si>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</si>
  <si>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</si>
  <si>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</si>
  <si>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</si>
  <si>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</si>
  <si>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</si>
  <si>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</si>
  <si>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</si>
  <si>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</si>
  <si>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</si>
  <si>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</si>
  <si>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</si>
  <si>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</si>
  <si>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</si>
  <si>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</si>
  <si>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</si>
  <si>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</si>
  <si>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</si>
  <si>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</si>
  <si>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</si>
  <si>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</si>
  <si>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</si>
  <si>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</si>
  <si>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</si>
  <si>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</si>
  <si>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</si>
  <si>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</si>
  <si>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</si>
  <si>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</si>
  <si>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</si>
  <si>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</si>
  <si>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</si>
  <si>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</si>
  <si>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</si>
  <si>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</si>
  <si>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</si>
  <si>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</si>
  <si>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</si>
  <si>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</si>
  <si>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</si>
  <si>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</si>
  <si>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</si>
  <si>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</si>
  <si>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</si>
  <si>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</si>
  <si>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</si>
  <si>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</si>
  <si>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</si>
  <si>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</si>
  <si>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</si>
  <si>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</si>
  <si>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</si>
  <si>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</si>
  <si>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</si>
  <si>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</si>
  <si>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</si>
  <si>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</si>
  <si>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</si>
  <si>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</si>
  <si>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</si>
  <si>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</si>
  <si>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</si>
  <si>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</si>
  <si>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</si>
  <si>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</si>
  <si>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</si>
  <si>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</si>
  <si>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</si>
  <si>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</si>
  <si>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</si>
  <si>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</si>
  <si>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</si>
  <si>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</si>
  <si>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</si>
  <si>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</si>
  <si>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</si>
  <si>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</si>
  <si>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</si>
  <si>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</si>
  <si>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</si>
  <si>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</si>
  <si>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</si>
  <si>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</si>
  <si>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</si>
  <si>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</si>
  <si>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</si>
  <si>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</si>
  <si>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</si>
  <si>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</si>
  <si>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</si>
  <si>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</si>
  <si>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</si>
  <si>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</si>
  <si>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</si>
  <si>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</si>
  <si>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</si>
  <si>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</si>
  <si>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</si>
  <si>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</si>
  <si>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</si>
  <si>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</si>
  <si>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</si>
  <si>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</si>
  <si>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</si>
  <si>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</si>
  <si>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</si>
  <si>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</si>
  <si>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</si>
  <si>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</si>
  <si>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</si>
  <si>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</si>
  <si>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</si>
  <si>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</si>
  <si>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</si>
  <si>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</si>
  <si>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</si>
  <si>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</si>
  <si>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</si>
  <si>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</si>
  <si>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</si>
  <si>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</si>
  <si>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</si>
  <si>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</si>
  <si>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</si>
  <si>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</si>
  <si>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</si>
  <si>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</si>
  <si>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</si>
  <si>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</si>
  <si>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</si>
  <si>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</si>
  <si>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</si>
  <si>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</si>
  <si>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</si>
  <si>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</si>
  <si>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</si>
  <si>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</si>
  <si>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</si>
  <si>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</si>
  <si>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</si>
  <si>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</si>
  <si>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</si>
  <si>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</si>
  <si>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</si>
  <si>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</si>
  <si>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</si>
  <si>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</si>
  <si>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</si>
  <si>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</si>
  <si>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</si>
  <si>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</si>
  <si>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</si>
  <si>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</si>
  <si>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</si>
  <si>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</si>
  <si>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</si>
  <si>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</si>
  <si>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</si>
  <si>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</si>
  <si>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</si>
  <si>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</si>
  <si>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</si>
  <si>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</si>
  <si>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</si>
  <si>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</si>
  <si>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</si>
  <si>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</si>
  <si>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</si>
  <si>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</si>
  <si>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</si>
  <si>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</si>
  <si>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</si>
  <si>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</si>
  <si>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</si>
  <si>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</si>
  <si>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</si>
  <si>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</si>
  <si>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</si>
  <si>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</si>
  <si>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</si>
  <si>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</si>
  <si>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</si>
  <si>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</si>
  <si>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</si>
  <si>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</si>
  <si>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</si>
  <si>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</si>
  <si>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</si>
  <si>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</si>
  <si>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</si>
  <si>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</si>
  <si>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</si>
  <si>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</si>
  <si>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</si>
  <si>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</si>
  <si>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</si>
  <si>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</si>
  <si>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</si>
  <si>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</si>
  <si>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</si>
  <si>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</si>
  <si>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</si>
  <si>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</si>
  <si>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</si>
  <si>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</si>
  <si>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</si>
  <si>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</si>
  <si>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</si>
  <si>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</si>
  <si>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</si>
  <si>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</si>
  <si>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</si>
  <si>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</si>
  <si>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</si>
  <si>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</si>
  <si>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</si>
  <si>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</si>
  <si>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</si>
  <si>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</si>
  <si>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</si>
  <si>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</si>
  <si>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</si>
  <si>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</si>
  <si>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</si>
  <si>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</si>
  <si>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</si>
  <si>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</si>
  <si>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</si>
  <si>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</si>
  <si>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</si>
  <si>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</si>
  <si>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</si>
  <si>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</si>
  <si>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</si>
  <si>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</si>
  <si>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</si>
  <si>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</si>
  <si>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</si>
  <si>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</si>
  <si>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</si>
  <si>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</si>
  <si>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</si>
  <si>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</si>
  <si>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</si>
  <si>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</si>
  <si>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</si>
  <si>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</si>
  <si>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</si>
  <si>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</si>
  <si>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</si>
  <si>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</si>
  <si>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</si>
  <si>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</si>
  <si>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</si>
  <si>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</si>
  <si>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</si>
  <si>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</si>
  <si>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</si>
  <si>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</si>
  <si>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</si>
  <si>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</si>
  <si>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</si>
  <si>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</si>
  <si>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</si>
  <si>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</si>
  <si>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</si>
  <si>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</si>
  <si>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</si>
  <si>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</si>
  <si>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</si>
  <si>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</si>
  <si>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</si>
  <si>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</si>
  <si>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</si>
  <si>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</si>
  <si>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</si>
  <si>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</si>
  <si>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</si>
  <si>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</si>
  <si>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</si>
  <si>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</si>
  <si>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</si>
  <si>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</si>
  <si>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</si>
  <si>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</si>
  <si>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</si>
  <si>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</si>
  <si>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</si>
  <si>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</si>
  <si>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</si>
  <si>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</si>
  <si>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</si>
  <si>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</si>
  <si>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</si>
  <si>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</si>
  <si>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</si>
  <si>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</si>
  <si>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</si>
  <si>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</si>
  <si>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</si>
  <si>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</si>
  <si>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</si>
  <si>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</si>
  <si>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</si>
  <si>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</si>
  <si>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</si>
  <si>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</si>
  <si>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</si>
  <si>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</si>
  <si>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</si>
  <si>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</si>
  <si>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</si>
  <si>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</si>
  <si>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</si>
  <si>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</si>
  <si>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</si>
  <si>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</si>
  <si>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</si>
  <si>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</si>
  <si>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</si>
  <si>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</si>
  <si>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</si>
  <si>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</si>
  <si>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</si>
  <si>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</si>
  <si>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</si>
  <si>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</si>
  <si>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</si>
  <si>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</si>
  <si>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</si>
  <si>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</si>
  <si>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</si>
  <si>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</si>
  <si>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</si>
  <si>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</si>
  <si>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</si>
  <si>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</si>
  <si>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</si>
  <si>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</si>
  <si>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</si>
  <si>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</si>
  <si>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</si>
  <si>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</si>
  <si>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</si>
  <si>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</si>
  <si>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</si>
  <si>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</si>
  <si>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</si>
  <si>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</si>
  <si>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</si>
  <si>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</si>
  <si>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</si>
  <si>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</si>
  <si>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</si>
  <si>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</si>
  <si>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</si>
  <si>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</si>
  <si>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</si>
  <si>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</si>
  <si>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</si>
  <si>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</si>
  <si>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</si>
  <si>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</si>
  <si>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</si>
  <si>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</si>
  <si>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</si>
  <si>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</si>
  <si>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</si>
  <si>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</si>
  <si>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</si>
  <si>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</si>
  <si>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</si>
  <si>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</si>
  <si>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</si>
  <si>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</si>
  <si>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</si>
  <si>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</si>
  <si>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</si>
  <si>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</si>
  <si>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</si>
  <si>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</si>
  <si>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</si>
  <si>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</si>
  <si>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</si>
  <si>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</si>
  <si>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</si>
  <si>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</si>
  <si>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</si>
  <si>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</si>
  <si>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</si>
  <si>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</si>
  <si>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</si>
  <si>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</si>
  <si>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</si>
  <si>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</si>
  <si>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</si>
  <si>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</si>
  <si>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</si>
  <si>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</si>
  <si>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</si>
  <si>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</si>
  <si>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</si>
  <si>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</si>
  <si>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</si>
  <si>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</si>
  <si>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</si>
  <si>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</si>
  <si>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</si>
  <si>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</si>
  <si>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</si>
  <si>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</si>
  <si>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</si>
  <si>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</si>
  <si>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</si>
  <si>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</si>
  <si>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</si>
  <si>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</si>
  <si>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</si>
  <si>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</si>
  <si>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</si>
  <si>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</si>
  <si>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</si>
  <si>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</si>
  <si>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</si>
  <si>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</si>
  <si>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</si>
  <si>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</si>
  <si>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</si>
  <si>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</si>
  <si>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</si>
  <si>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</si>
  <si>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</si>
  <si>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</si>
  <si>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</si>
  <si>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</si>
  <si>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</si>
  <si>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</si>
  <si>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</si>
  <si>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</si>
  <si>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</si>
  <si>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</si>
  <si>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</si>
  <si>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</si>
  <si>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</si>
  <si>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</si>
  <si>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</si>
  <si>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</si>
  <si>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</si>
  <si>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</si>
  <si>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</si>
  <si>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</si>
  <si>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</si>
  <si>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</si>
  <si>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</si>
  <si>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</si>
  <si>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</si>
  <si>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</si>
  <si>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</si>
  <si>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</si>
  <si>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</si>
  <si>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</si>
  <si>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</si>
  <si>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</si>
  <si>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</si>
  <si>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</si>
  <si>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</si>
  <si>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</si>
  <si>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</si>
  <si>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</si>
  <si>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</si>
  <si>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</si>
  <si>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</si>
  <si>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</si>
  <si>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</si>
  <si>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</si>
  <si>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</si>
  <si>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</si>
  <si>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</si>
  <si>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</si>
  <si>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</si>
  <si>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</si>
  <si>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</si>
  <si>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</si>
  <si>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</si>
  <si>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</si>
  <si>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</si>
  <si>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</si>
  <si>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</si>
  <si>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</si>
  <si>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</si>
  <si>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</si>
  <si>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</si>
  <si>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</si>
  <si>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</si>
  <si>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</si>
  <si>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</si>
  <si>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</si>
  <si>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</si>
  <si>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</si>
  <si>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</si>
  <si>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</si>
  <si>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</si>
  <si>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</si>
  <si>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</si>
  <si>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</si>
  <si>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</si>
  <si>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</si>
  <si>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</si>
  <si>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</si>
  <si>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</si>
  <si>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</si>
  <si>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</si>
  <si>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</si>
  <si>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</si>
  <si>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</si>
  <si>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</si>
  <si>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</si>
  <si>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</si>
  <si>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</si>
  <si>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</si>
  <si>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</si>
  <si>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</si>
  <si>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</si>
  <si>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</si>
  <si>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</si>
  <si>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</si>
  <si>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</si>
  <si>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</si>
  <si>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</si>
  <si>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</si>
  <si>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</si>
  <si>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</si>
  <si>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</si>
  <si>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</si>
  <si>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</si>
  <si>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</si>
  <si>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</si>
  <si>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</si>
  <si>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</si>
  <si>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</si>
  <si>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</si>
  <si>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</si>
  <si>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</si>
  <si>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</si>
  <si>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</si>
  <si>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</si>
  <si>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</si>
  <si>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</si>
  <si>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</si>
  <si>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</si>
  <si>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</si>
  <si>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</si>
  <si>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</si>
  <si>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</si>
  <si>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</si>
  <si>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</si>
  <si>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</si>
  <si>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</si>
  <si>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</si>
  <si>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</si>
  <si>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</si>
  <si>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</si>
  <si>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</si>
  <si>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</si>
  <si>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</si>
  <si>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</si>
  <si>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</si>
  <si>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</si>
  <si>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</si>
  <si>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</si>
  <si>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</si>
  <si>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</si>
  <si>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</si>
  <si>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</si>
  <si>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</si>
  <si>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</si>
  <si>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</si>
  <si>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</si>
  <si>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</si>
  <si>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</si>
  <si>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</si>
  <si>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</si>
  <si>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</si>
  <si>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</si>
  <si>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</si>
  <si>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</si>
  <si>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</si>
  <si>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</si>
  <si>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</si>
  <si>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</si>
  <si>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</si>
  <si>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</si>
  <si>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</si>
  <si>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</si>
  <si>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</si>
  <si>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</si>
  <si>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</si>
  <si>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</si>
  <si>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</si>
  <si>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</si>
  <si>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</si>
  <si>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</si>
  <si>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</si>
  <si>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</si>
  <si>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</si>
  <si>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</si>
  <si>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</si>
  <si>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</si>
  <si>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</si>
  <si>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</si>
  <si>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</si>
  <si>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</si>
  <si>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</si>
  <si>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</si>
  <si>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</si>
  <si>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</si>
  <si>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</si>
  <si>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</si>
  <si>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</si>
  <si>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</si>
  <si>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</si>
  <si>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</si>
  <si>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</si>
  <si>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</si>
  <si>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</si>
  <si>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</si>
  <si>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</si>
  <si>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</si>
  <si>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</si>
  <si>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</si>
  <si>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</si>
  <si>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</si>
  <si>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</si>
  <si>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</si>
  <si>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</si>
  <si>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</si>
  <si>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</si>
  <si>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</si>
  <si>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</si>
  <si>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</si>
  <si>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</si>
  <si>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</si>
  <si>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</si>
  <si>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</si>
  <si>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</si>
  <si>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</si>
  <si>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</si>
  <si>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</si>
  <si>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</si>
  <si>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</si>
  <si>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</si>
  <si>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</si>
  <si>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</si>
  <si>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</si>
  <si>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</si>
  <si>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</si>
  <si>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</si>
  <si>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</si>
  <si>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</si>
  <si>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</si>
  <si>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</si>
  <si>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</si>
  <si>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</si>
  <si>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</si>
  <si>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</si>
  <si>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</si>
  <si>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</si>
  <si>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</si>
  <si>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</si>
  <si>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</si>
  <si>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</si>
  <si>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</si>
  <si>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</si>
  <si>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</si>
  <si>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</si>
  <si>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</si>
  <si>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</si>
  <si>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</si>
  <si>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</si>
  <si>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</si>
  <si>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</si>
  <si>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</si>
  <si>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</si>
  <si>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</si>
  <si>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</si>
  <si>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</si>
  <si>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</si>
  <si>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</si>
  <si>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</si>
  <si>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</si>
  <si>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</si>
  <si>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</si>
  <si>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</si>
  <si>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</si>
  <si>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</si>
  <si>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</si>
  <si>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</si>
  <si>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</si>
  <si>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</si>
  <si>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</si>
  <si>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</si>
  <si>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</si>
  <si>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</si>
  <si>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</si>
  <si>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</si>
  <si>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</si>
  <si>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</si>
  <si>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</si>
  <si>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</si>
  <si>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</si>
  <si>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</si>
  <si>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</si>
  <si>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</si>
  <si>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</si>
  <si>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</si>
  <si>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</si>
  <si>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</si>
  <si>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</si>
  <si>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</si>
  <si>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</si>
  <si>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</si>
  <si>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</si>
  <si>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</si>
  <si>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</si>
  <si>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</si>
  <si>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</si>
  <si>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</si>
  <si>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</si>
  <si>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</si>
  <si>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</si>
  <si>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</si>
  <si>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</si>
  <si>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</si>
  <si>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</si>
  <si>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</si>
  <si>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</si>
  <si>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</si>
  <si>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</si>
  <si>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</si>
  <si>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</si>
  <si>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</si>
  <si>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</si>
  <si>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</si>
  <si>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</si>
  <si>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</si>
  <si>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</si>
  <si>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</si>
  <si>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</si>
  <si>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</si>
  <si>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</si>
  <si>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</si>
  <si>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</si>
  <si>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</si>
  <si>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</si>
  <si>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</si>
  <si>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</si>
  <si>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</si>
  <si>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</si>
  <si>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</si>
  <si>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</si>
  <si>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</si>
  <si>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</si>
  <si>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</si>
  <si>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</si>
  <si>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</si>
  <si>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</si>
  <si>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</si>
  <si>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</si>
  <si>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</si>
  <si>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</si>
  <si>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</si>
  <si>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</si>
  <si>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</si>
  <si>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</si>
  <si>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</si>
  <si>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</si>
  <si>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</si>
  <si>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</si>
  <si>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</si>
  <si>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</si>
  <si>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</si>
  <si>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</si>
  <si>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</si>
  <si>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</si>
  <si>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</si>
  <si>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</si>
  <si>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</si>
  <si>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</si>
  <si>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</si>
  <si>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</si>
  <si>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</si>
  <si>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</si>
  <si>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</si>
  <si>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</si>
  <si>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</si>
  <si>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</si>
  <si>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</si>
  <si>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</si>
  <si>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</si>
  <si>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</si>
  <si>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</si>
  <si>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</si>
  <si>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</si>
  <si>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</si>
  <si>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</si>
  <si>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</si>
  <si>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</si>
  <si>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</si>
  <si>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</si>
  <si>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</si>
  <si>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</si>
  <si>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</si>
  <si>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</si>
  <si>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</si>
  <si>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</si>
  <si>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</si>
  <si>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</si>
  <si>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</si>
  <si>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</si>
  <si>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</si>
  <si>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</si>
  <si>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</si>
  <si>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</si>
  <si>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</si>
  <si>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</si>
  <si>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</si>
  <si>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</si>
  <si>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</si>
  <si>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</si>
  <si>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</si>
  <si>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</si>
  <si>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</si>
  <si>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</si>
  <si>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</si>
  <si>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</si>
  <si>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</si>
  <si>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</si>
  <si>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</si>
  <si>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</si>
  <si>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</si>
  <si>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</si>
  <si>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</si>
  <si>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</si>
  <si>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</si>
  <si>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</si>
  <si>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</si>
  <si>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</si>
  <si>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</si>
  <si>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</si>
  <si>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</si>
  <si>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</si>
  <si>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</si>
  <si>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</si>
  <si>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</si>
  <si>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</si>
  <si>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</si>
  <si>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</si>
  <si>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</si>
  <si>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</si>
  <si>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</si>
  <si>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</si>
  <si>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</si>
  <si>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</si>
  <si>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</si>
  <si>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</si>
  <si>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</si>
  <si>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</si>
  <si>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</si>
  <si>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</si>
  <si>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</si>
  <si>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</si>
  <si>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</si>
  <si>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</si>
  <si>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</si>
  <si>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</si>
  <si>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</si>
  <si>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</si>
  <si>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</si>
  <si>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</si>
  <si>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</si>
  <si>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</si>
  <si>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</si>
  <si>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</si>
  <si>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</si>
  <si>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</si>
  <si>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</si>
  <si>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</si>
  <si>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</si>
  <si>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</si>
  <si>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</si>
  <si>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</si>
  <si>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</si>
  <si>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</si>
  <si>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</si>
  <si>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</si>
  <si>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</si>
  <si>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</si>
  <si>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</si>
  <si>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</si>
  <si>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</si>
  <si>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</si>
  <si>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</si>
  <si>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</si>
  <si>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</si>
  <si>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</si>
  <si>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</si>
  <si>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</si>
  <si>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</si>
  <si>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</si>
  <si>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</si>
  <si>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</si>
  <si>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</si>
  <si>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</si>
  <si>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</si>
  <si>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</si>
  <si>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</si>
  <si>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</si>
  <si>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</si>
  <si>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</si>
  <si>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</si>
  <si>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</si>
  <si>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</si>
  <si>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</si>
  <si>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</si>
  <si>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</si>
  <si>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</si>
  <si>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</si>
  <si>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</si>
  <si>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</si>
  <si>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</si>
  <si>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</si>
  <si>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</si>
  <si>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</si>
  <si>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</si>
  <si>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</si>
  <si>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</si>
  <si>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</si>
  <si>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</si>
  <si>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</si>
  <si>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</si>
  <si>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</si>
  <si>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</si>
  <si>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</si>
  <si>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</si>
  <si>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</si>
  <si>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</si>
  <si>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</si>
  <si>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</si>
  <si>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</si>
  <si>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</si>
  <si>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</si>
  <si>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</si>
  <si>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</si>
  <si>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</si>
  <si>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</si>
  <si>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</si>
  <si>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</si>
  <si>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</si>
  <si>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</si>
  <si>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</si>
  <si>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</si>
  <si>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</si>
  <si>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</si>
  <si>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</si>
  <si>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</si>
  <si>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</si>
  <si>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</si>
  <si>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</si>
  <si>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</si>
  <si>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</si>
  <si>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</si>
  <si>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</si>
  <si>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</si>
  <si>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</si>
  <si>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</si>
  <si>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</si>
  <si>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</si>
  <si>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</si>
  <si>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</si>
  <si>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</si>
  <si>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</si>
  <si>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</si>
  <si>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</si>
  <si>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</si>
  <si>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</si>
  <si>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</si>
  <si>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</si>
  <si>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</si>
  <si>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</si>
  <si>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</si>
  <si>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</si>
  <si>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</si>
  <si>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</si>
  <si>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</si>
  <si>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</si>
  <si>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</si>
  <si>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</si>
  <si>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</si>
  <si>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</si>
  <si>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</si>
  <si>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</si>
  <si>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</si>
  <si>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</si>
  <si>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</si>
  <si>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</si>
  <si>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</si>
  <si>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</si>
  <si>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</si>
  <si>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</si>
  <si>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</si>
  <si>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</si>
  <si>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</si>
  <si>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</si>
  <si>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</si>
  <si>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</si>
  <si>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</si>
  <si>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</si>
  <si>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</si>
  <si>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</si>
  <si>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</si>
  <si>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</si>
  <si>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</si>
  <si>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</si>
  <si>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</si>
  <si>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</si>
  <si>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</si>
  <si>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</si>
  <si>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</si>
  <si>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</si>
  <si>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</si>
  <si>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</si>
  <si>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</si>
  <si>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</si>
  <si>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</si>
  <si>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</si>
  <si>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</si>
  <si>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</si>
  <si>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</si>
  <si>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</si>
  <si>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</si>
  <si>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</si>
  <si>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</si>
  <si>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</si>
  <si>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</si>
  <si>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</si>
  <si>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</si>
  <si>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</si>
  <si>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</si>
  <si>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</si>
  <si>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</si>
  <si>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</si>
  <si>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</si>
  <si>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</si>
  <si>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</si>
  <si>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</si>
  <si>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</si>
  <si>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</si>
  <si>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</si>
  <si>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</si>
  <si>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</si>
  <si>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</si>
  <si>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</si>
  <si>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</si>
  <si>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</si>
  <si>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</si>
  <si>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</si>
  <si>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</si>
  <si>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</si>
  <si>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</si>
  <si>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</si>
  <si>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</si>
  <si>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</si>
  <si>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</si>
  <si>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</si>
  <si>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</si>
  <si>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</si>
  <si>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</si>
  <si>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</si>
  <si>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</si>
  <si>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</si>
  <si>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</si>
  <si>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</si>
  <si>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</si>
  <si>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</si>
  <si>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</si>
  <si>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</si>
  <si>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</si>
  <si>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</si>
  <si>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</si>
  <si>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</si>
  <si>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</si>
  <si>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</si>
  <si>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</si>
  <si>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</si>
  <si>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</si>
  <si>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</si>
  <si>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</si>
  <si>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</si>
  <si>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</si>
  <si>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</si>
  <si>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</si>
  <si>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</si>
  <si>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</si>
  <si>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</si>
  <si>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</si>
  <si>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</si>
  <si>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</si>
  <si>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</si>
  <si>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</si>
  <si>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</si>
  <si>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</si>
  <si>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</si>
  <si>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</si>
  <si>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</si>
  <si>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</si>
  <si>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</si>
  <si>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</si>
  <si>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</si>
  <si>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</si>
  <si>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</si>
  <si>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</si>
  <si>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</si>
  <si>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</si>
  <si>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</si>
  <si>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</si>
  <si>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</si>
  <si>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</si>
  <si>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</si>
  <si>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</si>
  <si>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</si>
  <si>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</si>
  <si>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</si>
  <si>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</si>
  <si>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</si>
  <si>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</si>
  <si>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</si>
  <si>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</si>
  <si>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</si>
  <si>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</si>
  <si>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</si>
  <si>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</si>
  <si>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</si>
  <si>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</si>
  <si>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</si>
  <si>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</si>
  <si>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</si>
  <si>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</si>
  <si>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</si>
  <si>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</si>
  <si>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</si>
  <si>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</si>
  <si>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</si>
  <si>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</si>
  <si>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</si>
  <si>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</si>
  <si>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</si>
  <si>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</si>
  <si>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</si>
  <si>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</si>
  <si>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</si>
  <si>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</si>
  <si>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</si>
  <si>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</si>
  <si>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</si>
  <si>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</si>
  <si>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</si>
  <si>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</si>
  <si>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</si>
  <si>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</si>
  <si>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</si>
  <si>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</si>
  <si>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</si>
  <si>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</si>
  <si>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</si>
  <si>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</si>
  <si>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</si>
  <si>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</si>
  <si>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</si>
  <si>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</si>
  <si>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</si>
  <si>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</si>
  <si>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</si>
  <si>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</si>
  <si>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</si>
  <si>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</si>
  <si>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</si>
  <si>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</si>
  <si>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</si>
  <si>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</si>
  <si>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</si>
  <si>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</si>
  <si>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</si>
  <si>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</si>
  <si>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</si>
  <si>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</si>
  <si>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</si>
  <si>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</si>
  <si>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</si>
  <si>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</si>
  <si>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</si>
  <si>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</si>
  <si>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</si>
  <si>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</si>
  <si>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</si>
  <si>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</si>
  <si>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</si>
  <si>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</si>
  <si>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</si>
  <si>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</si>
  <si>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</si>
  <si>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</si>
  <si>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</si>
  <si>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</si>
  <si>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</si>
  <si>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</si>
  <si>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</si>
  <si>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</si>
  <si>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</si>
  <si>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</si>
  <si>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</si>
  <si>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</si>
  <si>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</si>
  <si>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</si>
  <si>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</si>
  <si>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</si>
  <si>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</si>
  <si>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</si>
  <si>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</si>
  <si>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</si>
  <si>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</si>
  <si>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</si>
  <si>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</si>
  <si>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</si>
  <si>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</si>
  <si>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</si>
  <si>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</si>
  <si>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</si>
  <si>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</si>
  <si>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</si>
  <si>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</si>
  <si>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</si>
  <si>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</si>
  <si>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</si>
  <si>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</si>
  <si>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</si>
  <si>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</si>
  <si>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</si>
  <si>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</si>
  <si>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</si>
  <si>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</si>
  <si>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</si>
  <si>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</si>
  <si>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</si>
  <si>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</si>
  <si>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</si>
  <si>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</si>
  <si>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</si>
  <si>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</si>
  <si>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</si>
  <si>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</si>
  <si>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</si>
  <si>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</si>
  <si>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</si>
  <si>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</si>
  <si>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</si>
  <si>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</si>
  <si>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</si>
  <si>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</si>
  <si>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</si>
  <si>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</si>
  <si>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</si>
  <si>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</si>
  <si>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</si>
  <si>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</si>
  <si>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</si>
  <si>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</si>
  <si>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</si>
  <si>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</si>
  <si>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</si>
  <si>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</si>
  <si>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</si>
  <si>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</si>
  <si>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</si>
  <si>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</si>
  <si>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</si>
  <si>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</si>
  <si>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</si>
  <si>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</si>
  <si>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</si>
  <si>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</si>
  <si>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</si>
  <si>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</si>
  <si>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</si>
  <si>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</si>
  <si>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</si>
  <si>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</si>
  <si>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</si>
  <si>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</si>
  <si>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</si>
  <si>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</si>
  <si>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</si>
  <si>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</si>
  <si>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</si>
  <si>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</si>
  <si>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</si>
  <si>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</si>
  <si>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</si>
  <si>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</si>
  <si>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</si>
  <si>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</si>
  <si>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</si>
  <si>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</si>
  <si>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</si>
  <si>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</si>
  <si>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</si>
  <si>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</si>
  <si>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</si>
  <si>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</si>
  <si>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</si>
  <si>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</si>
  <si>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</si>
  <si>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</si>
  <si>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</si>
  <si>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</si>
  <si>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</si>
  <si>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</si>
  <si>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</si>
  <si>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</si>
  <si>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</si>
  <si>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</si>
  <si>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</si>
  <si>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</si>
  <si>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</si>
  <si>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</si>
  <si>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</si>
  <si>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</si>
  <si>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</si>
  <si>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</si>
  <si>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</si>
  <si>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</si>
  <si>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</si>
  <si>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</si>
  <si>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</si>
  <si>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</si>
  <si>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</si>
  <si>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</si>
  <si>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</si>
  <si>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</si>
  <si>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</si>
  <si>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</si>
  <si>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</si>
  <si>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</si>
  <si>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</si>
  <si>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</si>
  <si>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</si>
  <si>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</si>
  <si>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</si>
  <si>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</si>
  <si>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</si>
  <si>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</si>
  <si>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</si>
  <si>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</si>
  <si>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</si>
  <si>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</si>
  <si>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</si>
  <si>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</si>
  <si>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</si>
  <si>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</si>
  <si>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</si>
  <si>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</si>
  <si>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</si>
  <si>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</si>
  <si>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</si>
  <si>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</si>
  <si>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</si>
  <si>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</si>
  <si>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</si>
  <si>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</si>
  <si>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</si>
  <si>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</si>
  <si>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</si>
  <si>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</si>
  <si>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</si>
  <si>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</si>
  <si>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</si>
  <si>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</si>
  <si>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</si>
  <si>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</si>
  <si>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</si>
  <si>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</si>
  <si>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</si>
  <si>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</si>
  <si>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</si>
  <si>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</si>
  <si>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</si>
  <si>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</si>
  <si>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</si>
  <si>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</si>
  <si>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</si>
  <si>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</si>
  <si>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</si>
  <si>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</si>
  <si>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</si>
  <si>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</si>
  <si>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</si>
  <si>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</si>
  <si>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</si>
  <si>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</si>
  <si>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</si>
  <si>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</si>
  <si>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</si>
  <si>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</si>
  <si>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</si>
  <si>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</si>
  <si>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</si>
  <si>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</si>
  <si>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</si>
  <si>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</si>
  <si>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</si>
  <si>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</si>
  <si>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</si>
  <si>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</si>
  <si>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</si>
  <si>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</si>
  <si>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</si>
  <si>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</si>
  <si>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</si>
  <si>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</si>
  <si>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</si>
  <si>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</si>
  <si>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</si>
  <si>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</si>
  <si>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</si>
  <si>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</si>
  <si>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</si>
  <si>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</si>
  <si>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</si>
  <si>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</si>
  <si>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</si>
  <si>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</si>
  <si>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</si>
  <si>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</si>
  <si>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</si>
  <si>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</si>
  <si>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</si>
  <si>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</si>
  <si>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</si>
  <si>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</si>
  <si>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</si>
  <si>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</si>
  <si>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</si>
  <si>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</si>
  <si>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</si>
  <si>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</si>
  <si>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</si>
  <si>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</si>
  <si>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</si>
  <si>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</si>
  <si>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</si>
  <si>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</si>
  <si>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</si>
  <si>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</si>
  <si>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</si>
  <si>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</si>
  <si>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</si>
  <si>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</si>
  <si>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</si>
  <si>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</si>
  <si>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</si>
  <si>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</si>
  <si>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</si>
  <si>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</si>
  <si>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</si>
  <si>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</si>
  <si>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</si>
  <si>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</si>
  <si>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</si>
  <si>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</si>
  <si>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</si>
  <si>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</si>
  <si>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</si>
  <si>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</si>
  <si>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</si>
  <si>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</si>
  <si>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</si>
  <si>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</si>
  <si>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</si>
  <si>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</si>
  <si>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</si>
  <si>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</si>
  <si>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</si>
  <si>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</si>
  <si>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</si>
  <si>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</si>
  <si>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</si>
  <si>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</si>
  <si>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</si>
  <si>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</si>
  <si>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</si>
  <si>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</si>
  <si>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</si>
  <si>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</si>
  <si>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</si>
  <si>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</si>
  <si>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</si>
  <si>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</si>
  <si>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</si>
  <si>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</si>
  <si>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</si>
  <si>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</si>
  <si>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</si>
  <si>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</si>
  <si>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</si>
  <si>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</si>
  <si>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</si>
  <si>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</si>
  <si>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</si>
  <si>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</si>
  <si>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</si>
  <si>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</si>
  <si>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</si>
  <si>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</si>
  <si>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</si>
  <si>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</si>
  <si>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</si>
  <si>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</si>
  <si>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</si>
  <si>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</si>
  <si>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</si>
  <si>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</si>
  <si>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</si>
  <si>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</si>
  <si>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</si>
  <si>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</si>
  <si>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</si>
  <si>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</si>
  <si>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</si>
  <si>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</si>
  <si>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</si>
  <si>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</si>
  <si>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</si>
  <si>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</si>
  <si>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</si>
  <si>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</si>
  <si>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</si>
  <si>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</si>
  <si>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</si>
  <si>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</si>
  <si>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</si>
  <si>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</si>
  <si>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</si>
  <si>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</si>
  <si>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</si>
  <si>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</si>
  <si>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</si>
  <si>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</si>
  <si>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</si>
  <si>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</si>
  <si>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</si>
  <si>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</si>
  <si>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</si>
  <si>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</si>
  <si>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</si>
  <si>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</si>
  <si>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</si>
  <si>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</si>
  <si>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</si>
  <si>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</si>
  <si>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</si>
  <si>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</si>
  <si>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</si>
  <si>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</si>
  <si>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</si>
  <si>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</si>
  <si>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</si>
  <si>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</si>
  <si>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</si>
  <si>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</si>
  <si>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</si>
  <si>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</si>
  <si>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</si>
  <si>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</si>
  <si>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</si>
  <si>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</si>
  <si>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</si>
  <si>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</si>
  <si>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</si>
  <si>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</si>
  <si>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</si>
  <si>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</si>
  <si>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</si>
  <si>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</si>
  <si>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</si>
  <si>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</si>
  <si>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</si>
  <si>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</si>
  <si>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</si>
  <si>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</si>
  <si>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</si>
  <si>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</si>
  <si>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</si>
  <si>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</si>
  <si>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</si>
  <si>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</si>
  <si>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</si>
  <si>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</si>
  <si>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</si>
  <si>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</si>
  <si>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</si>
  <si>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</si>
  <si>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</si>
  <si>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</si>
  <si>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</si>
  <si>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</si>
  <si>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</si>
  <si>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</si>
  <si>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</si>
  <si>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</si>
  <si>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</si>
  <si>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</si>
  <si>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</si>
  <si>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</si>
  <si>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</si>
  <si>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</si>
  <si>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</si>
  <si>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</si>
  <si>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</si>
  <si>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</si>
  <si>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</si>
  <si>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</si>
  <si>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</si>
  <si>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</si>
  <si>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</si>
  <si>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</si>
  <si>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</si>
  <si>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</si>
  <si>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</si>
  <si>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</si>
  <si>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</si>
  <si>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</si>
  <si>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</si>
  <si>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</si>
  <si>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</si>
  <si>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</si>
  <si>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</si>
  <si>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</si>
  <si>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</si>
  <si>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</si>
  <si>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</si>
  <si>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</si>
  <si>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</si>
  <si>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</si>
  <si>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</si>
  <si>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</si>
  <si>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</si>
  <si>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</si>
  <si>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</si>
  <si>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</si>
  <si>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</si>
  <si>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</si>
  <si>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</si>
  <si>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</si>
  <si>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</si>
  <si>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</si>
  <si>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</si>
  <si>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</si>
  <si>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</si>
  <si>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</si>
  <si>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</si>
  <si>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</si>
  <si>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</si>
  <si>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</si>
  <si>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</si>
  <si>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</si>
  <si>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</si>
  <si>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</si>
  <si>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</si>
  <si>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</si>
  <si>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</si>
  <si>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</si>
  <si>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</si>
  <si>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</si>
  <si>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</si>
  <si>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</si>
  <si>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</si>
  <si>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</si>
  <si>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</si>
  <si>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</si>
  <si>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</si>
  <si>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</si>
  <si>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</si>
  <si>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</si>
  <si>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</si>
  <si>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</si>
  <si>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</si>
  <si>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</si>
  <si>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</si>
  <si>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</si>
  <si>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</si>
  <si>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</si>
  <si>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</si>
  <si>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</si>
  <si>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</si>
  <si>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</si>
  <si>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</si>
  <si>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</si>
  <si>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</si>
  <si>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</si>
  <si>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</si>
  <si>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</si>
  <si>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</si>
  <si>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</si>
  <si>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</si>
  <si>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</si>
  <si>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</si>
  <si>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</si>
  <si>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</si>
  <si>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</si>
  <si>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</si>
  <si>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</si>
  <si>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</si>
  <si>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</si>
  <si>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</si>
  <si>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</si>
  <si>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</si>
  <si>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</si>
  <si>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</si>
  <si>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</si>
  <si>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</si>
  <si>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</si>
  <si>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</si>
  <si>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</si>
  <si>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</si>
  <si>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</si>
  <si>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</si>
  <si>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</si>
  <si>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</si>
  <si>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</si>
  <si>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</si>
  <si>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</si>
  <si>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</si>
  <si>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</si>
  <si>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</si>
  <si>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</si>
  <si>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</si>
  <si>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</si>
  <si>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</si>
  <si>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</si>
  <si>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</si>
  <si>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</si>
  <si>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</si>
  <si>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</si>
  <si>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</si>
  <si>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</si>
  <si>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</si>
  <si>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</si>
  <si>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</si>
  <si>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</si>
  <si>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</si>
  <si>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</si>
  <si>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</si>
  <si>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</si>
  <si>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</si>
  <si>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</si>
  <si>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</si>
  <si>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</si>
  <si>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</si>
  <si>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</si>
  <si>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</si>
  <si>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</si>
  <si>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</si>
  <si>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</si>
  <si>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</si>
  <si>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</si>
  <si>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</si>
  <si>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</si>
  <si>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</si>
  <si>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</si>
  <si>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</si>
  <si>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</si>
  <si>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</si>
  <si>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</si>
  <si>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</si>
  <si>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</si>
  <si>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</si>
  <si>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</si>
  <si>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</si>
  <si>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</si>
  <si>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</si>
  <si>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</si>
  <si>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</si>
  <si>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</si>
  <si>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</si>
  <si>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</si>
  <si>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</si>
  <si>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</si>
  <si>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</si>
  <si>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</si>
  <si>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</si>
  <si>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</si>
  <si>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</si>
  <si>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</si>
  <si>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</si>
  <si>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</si>
  <si>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</si>
  <si>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</si>
  <si>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</si>
  <si>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</si>
  <si>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</si>
  <si>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</si>
  <si>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</si>
  <si>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</si>
  <si>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</si>
  <si>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</si>
  <si>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</si>
  <si>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</si>
  <si>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</si>
  <si>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</si>
  <si>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</si>
  <si>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</si>
  <si>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</si>
  <si>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</si>
  <si>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</si>
  <si>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</si>
  <si>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</si>
  <si>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</si>
  <si>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</si>
  <si>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</si>
  <si>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</si>
  <si>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</si>
  <si>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</si>
  <si>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</si>
  <si>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</si>
  <si>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</si>
  <si>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</si>
  <si>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</si>
  <si>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</si>
  <si>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</si>
  <si>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</si>
  <si>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</si>
  <si>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</si>
  <si>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</si>
  <si>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</si>
  <si>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</si>
  <si>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</si>
  <si>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</si>
  <si>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</si>
  <si>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</si>
  <si>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</si>
  <si>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</si>
  <si>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</si>
  <si>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</si>
  <si>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</si>
  <si>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</si>
  <si>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</si>
  <si>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</si>
  <si>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</si>
  <si>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</si>
  <si>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</si>
  <si>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</si>
  <si>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</si>
  <si>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</si>
  <si>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</si>
  <si>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</si>
  <si>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</si>
  <si>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</si>
  <si>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</si>
  <si>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</si>
  <si>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</si>
  <si>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</si>
  <si>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</si>
  <si>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</si>
  <si>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</si>
  <si>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</si>
  <si>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</si>
  <si>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</si>
  <si>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</si>
  <si>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</si>
  <si>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</si>
  <si>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</si>
  <si>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</si>
  <si>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</si>
  <si>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</si>
  <si>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</si>
  <si>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</si>
  <si>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</si>
  <si>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</si>
  <si>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</si>
  <si>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</si>
  <si>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</si>
  <si>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</si>
  <si>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</si>
  <si>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</si>
  <si>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</si>
  <si>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</si>
  <si>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</si>
  <si>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</si>
  <si>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</si>
  <si>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</si>
  <si>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</si>
  <si>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</si>
  <si>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</si>
  <si>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</si>
  <si>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</si>
  <si>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</si>
  <si>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</si>
  <si>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</si>
  <si>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</si>
  <si>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</si>
  <si>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</si>
  <si>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</si>
  <si>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</si>
  <si>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</si>
  <si>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</si>
  <si>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</si>
  <si>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</si>
  <si>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</si>
  <si>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</si>
  <si>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</si>
  <si>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</si>
  <si>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</si>
  <si>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</si>
  <si>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</si>
  <si>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</si>
  <si>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</si>
  <si>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</si>
  <si>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</si>
  <si>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</si>
  <si>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</si>
  <si>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</si>
  <si>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</si>
  <si>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</si>
  <si>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</si>
  <si>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</si>
  <si>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</si>
  <si>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</si>
  <si>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</si>
  <si>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</si>
  <si>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</si>
  <si>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</si>
  <si>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</si>
  <si>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</si>
  <si>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</si>
  <si>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</si>
  <si>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</si>
  <si>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</si>
  <si>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</si>
  <si>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</si>
  <si>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</si>
  <si>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</si>
  <si>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</si>
  <si>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</si>
  <si>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</si>
  <si>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</si>
  <si>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</si>
  <si>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</si>
  <si>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</si>
  <si>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</si>
  <si>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</si>
  <si>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</si>
  <si>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</si>
  <si>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</si>
  <si>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</si>
  <si>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</si>
  <si>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</si>
  <si>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</si>
  <si>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</si>
  <si>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</si>
  <si>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</si>
  <si>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</si>
  <si>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</si>
  <si>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</si>
  <si>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</si>
  <si>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</si>
  <si>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</si>
  <si>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</si>
  <si>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</si>
  <si>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</si>
  <si>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</si>
  <si>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</si>
  <si>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</si>
  <si>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</si>
  <si>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</si>
  <si>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</si>
  <si>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</si>
  <si>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</si>
  <si>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</si>
  <si>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</si>
  <si>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</si>
  <si>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</si>
  <si>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</si>
  <si>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</si>
  <si>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</si>
  <si>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</si>
  <si>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</si>
  <si>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</si>
  <si>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</si>
  <si>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</si>
  <si>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</si>
  <si>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</si>
  <si>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</si>
  <si>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</si>
  <si>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</si>
  <si>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</si>
  <si>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</si>
  <si>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</si>
  <si>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</si>
  <si>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</si>
  <si>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</si>
  <si>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</si>
  <si>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</si>
  <si>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</si>
  <si>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</si>
  <si>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</si>
  <si>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</si>
  <si>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</si>
  <si>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</si>
  <si>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</si>
  <si>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</si>
  <si>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</si>
  <si>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</si>
  <si>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</si>
  <si>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</si>
  <si>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</si>
  <si>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</si>
  <si>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</si>
  <si>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</si>
  <si>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</si>
  <si>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</si>
  <si>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</si>
  <si>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</si>
  <si>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</si>
  <si>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</si>
  <si>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</si>
  <si>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</si>
  <si>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</si>
  <si>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</si>
  <si>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</si>
  <si>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</si>
  <si>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</si>
  <si>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</si>
  <si>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</si>
  <si>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</si>
  <si>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</si>
  <si>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</si>
  <si>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</si>
  <si>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</si>
  <si>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</si>
  <si>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</si>
  <si>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</si>
  <si>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</si>
  <si>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</si>
  <si>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</si>
  <si>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</si>
  <si>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</si>
  <si>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</si>
  <si>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</si>
  <si>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</si>
  <si>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</si>
  <si>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</si>
  <si>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</si>
  <si>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</si>
  <si>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</si>
  <si>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</si>
  <si>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</si>
  <si>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</si>
  <si>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</si>
  <si>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</si>
  <si>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</si>
  <si>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</si>
  <si>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</si>
  <si>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</si>
  <si>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</si>
  <si>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</si>
  <si>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</si>
  <si>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</si>
  <si>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</si>
  <si>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</si>
  <si>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</si>
  <si>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</si>
  <si>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</si>
  <si>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</si>
  <si>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</si>
  <si>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</si>
  <si>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</si>
  <si>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</si>
  <si>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</si>
  <si>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</si>
  <si>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</si>
  <si>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</si>
  <si>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</si>
  <si>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</si>
  <si>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</si>
  <si>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</si>
  <si>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</si>
  <si>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</si>
  <si>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</si>
  <si>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</si>
  <si>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</si>
  <si>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</si>
  <si>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</si>
  <si>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</si>
  <si>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</si>
  <si>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</si>
  <si>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</si>
  <si>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</si>
  <si>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</si>
  <si>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</si>
  <si>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</si>
  <si>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</si>
  <si>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</si>
  <si>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</si>
  <si>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</si>
  <si>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</si>
  <si>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</si>
  <si>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</si>
  <si>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</si>
  <si>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</si>
  <si>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</si>
  <si>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</si>
  <si>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</si>
  <si>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</si>
  <si>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</si>
  <si>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</si>
  <si>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</si>
  <si>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</si>
  <si>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</si>
  <si>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</si>
  <si>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</si>
  <si>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</si>
  <si>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</si>
  <si>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</si>
  <si>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</si>
  <si>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</si>
  <si>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</si>
  <si>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</si>
  <si>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</si>
  <si>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</si>
  <si>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</si>
  <si>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</si>
  <si>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</si>
  <si>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</si>
  <si>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</si>
  <si>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</si>
  <si>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</si>
  <si>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</si>
  <si>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</si>
  <si>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</si>
  <si>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</si>
  <si>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</si>
  <si>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</si>
  <si>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</si>
  <si>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</si>
  <si>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</si>
  <si>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</si>
  <si>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</si>
  <si>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</si>
  <si>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</si>
  <si>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</si>
  <si>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</si>
  <si>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</si>
  <si>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</si>
  <si>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</si>
  <si>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</si>
  <si>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</si>
  <si>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</si>
  <si>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</si>
  <si>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</si>
  <si>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</si>
  <si>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</si>
  <si>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</si>
  <si>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</si>
  <si>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</si>
  <si>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</si>
  <si>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</si>
  <si>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</si>
  <si>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</si>
  <si>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</si>
  <si>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</si>
  <si>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</si>
  <si>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</si>
  <si>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</si>
  <si>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</si>
  <si>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</si>
  <si>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</si>
  <si>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</si>
  <si>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</si>
  <si>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</si>
  <si>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</si>
  <si>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</si>
  <si>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</si>
  <si>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</si>
  <si>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</si>
  <si>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</si>
  <si>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</si>
  <si>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</si>
  <si>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</si>
  <si>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</si>
  <si>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</si>
  <si>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</si>
  <si>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</si>
  <si>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</si>
  <si>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</si>
  <si>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</si>
  <si>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</si>
  <si>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</si>
  <si>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</si>
  <si>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</si>
  <si>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</si>
  <si>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</si>
  <si>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</si>
  <si>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</si>
  <si>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</si>
  <si>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</si>
  <si>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</si>
  <si>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</si>
  <si>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</si>
  <si>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</si>
  <si>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</si>
  <si>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</si>
  <si>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</si>
  <si>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</si>
  <si>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</si>
  <si>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</si>
  <si>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</si>
  <si>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</si>
  <si>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</si>
  <si>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</si>
  <si>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</si>
  <si>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</si>
  <si>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</si>
  <si>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</si>
  <si>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</si>
  <si>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</si>
  <si>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</si>
  <si>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</si>
  <si>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</si>
  <si>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</si>
  <si>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</si>
  <si>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</si>
  <si>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</si>
  <si>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</si>
  <si>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</si>
  <si>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</si>
  <si>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</si>
  <si>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</si>
  <si>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</si>
  <si>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</si>
  <si>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</si>
  <si>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</si>
  <si>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</si>
  <si>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</si>
  <si>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</si>
  <si>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</si>
  <si>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</si>
  <si>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</si>
  <si>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</si>
  <si>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</si>
  <si>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</si>
  <si>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</si>
  <si>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</si>
  <si>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</si>
  <si>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</si>
  <si>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</si>
  <si>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</si>
  <si>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</si>
  <si>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</si>
  <si>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</si>
  <si>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</si>
  <si>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</si>
  <si>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</si>
  <si>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</si>
  <si>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</si>
  <si>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</si>
  <si>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</si>
  <si>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</si>
  <si>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</si>
  <si>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</si>
  <si>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</si>
  <si>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</si>
  <si>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</si>
  <si>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</si>
  <si>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</si>
  <si>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</si>
  <si>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</si>
  <si>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</si>
  <si>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</si>
  <si>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</si>
  <si>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</si>
  <si>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</si>
  <si>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</si>
  <si>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</si>
  <si>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</si>
  <si>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</si>
  <si>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</si>
  <si>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</si>
  <si>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</si>
  <si>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</si>
  <si>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</si>
  <si>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</si>
  <si>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</si>
  <si>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</si>
  <si>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</si>
  <si>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</si>
  <si>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</si>
  <si>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</si>
  <si>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</si>
  <si>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</si>
  <si>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</si>
  <si>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</si>
  <si>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</si>
  <si>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</si>
  <si>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</si>
  <si>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</si>
  <si>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</si>
  <si>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</si>
  <si>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</si>
  <si>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</si>
  <si>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</si>
  <si>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</si>
  <si>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</si>
  <si>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</si>
  <si>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</si>
  <si>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</si>
  <si>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</si>
  <si>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</si>
  <si>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</si>
  <si>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</si>
  <si>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</si>
  <si>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</si>
  <si>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</si>
  <si>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</si>
  <si>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</si>
  <si>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</si>
  <si>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</si>
  <si>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</si>
  <si>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</si>
  <si>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</si>
  <si>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</si>
  <si>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</si>
  <si>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</si>
  <si>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</si>
  <si>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</si>
  <si>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</si>
  <si>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</si>
  <si>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</si>
  <si>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</si>
  <si>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</si>
  <si>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</si>
  <si>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</si>
  <si>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</si>
  <si>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</si>
  <si>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</si>
  <si>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</si>
  <si>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</si>
  <si>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</si>
  <si>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</si>
  <si>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</si>
  <si>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</si>
  <si>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</si>
  <si>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</si>
  <si>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</si>
  <si>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</si>
  <si>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</si>
  <si>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</si>
  <si>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</si>
  <si>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</si>
  <si>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</si>
  <si>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</si>
  <si>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</si>
  <si>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</si>
  <si>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</si>
  <si>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</si>
  <si>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</si>
  <si>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</si>
  <si>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</si>
  <si>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</si>
  <si>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</si>
  <si>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</si>
  <si>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</si>
  <si>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</si>
  <si>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</si>
  <si>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</si>
  <si>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</si>
  <si>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</si>
  <si>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</si>
  <si>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</si>
  <si>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</si>
  <si>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</si>
  <si>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</si>
  <si>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</si>
  <si>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</si>
  <si>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</si>
  <si>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</si>
  <si>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</si>
  <si>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</si>
  <si>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</si>
  <si>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</si>
  <si>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</si>
  <si>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</si>
  <si>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</si>
  <si>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</si>
  <si>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</si>
  <si>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</si>
  <si>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</si>
  <si>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</si>
  <si>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</si>
  <si>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</si>
  <si>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</si>
  <si>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</si>
  <si>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</si>
  <si>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</si>
  <si>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</si>
  <si>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</si>
  <si>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</si>
  <si>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</si>
  <si>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</si>
  <si>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</si>
  <si>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</si>
  <si>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</si>
  <si>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</si>
  <si>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</si>
  <si>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</si>
  <si>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</si>
  <si>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</si>
  <si>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</si>
  <si>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</si>
  <si>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</si>
  <si>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</si>
  <si>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</si>
  <si>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</si>
  <si>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</si>
  <si>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</si>
  <si>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</si>
  <si>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</si>
  <si>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</si>
  <si>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</si>
  <si>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</si>
  <si>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</si>
  <si>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</si>
  <si>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</si>
  <si>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</si>
  <si>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</si>
  <si>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</si>
  <si>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</si>
  <si>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</si>
  <si>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</si>
  <si>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</si>
  <si>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</si>
  <si>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</si>
  <si>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</si>
  <si>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</si>
  <si>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</si>
  <si>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</si>
  <si>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</si>
  <si>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</si>
  <si>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</si>
  <si>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</si>
  <si>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</si>
  <si>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</si>
  <si>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</si>
  <si>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</si>
  <si>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</si>
  <si>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</si>
  <si>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</si>
  <si>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</si>
  <si>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</si>
  <si>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</si>
  <si>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</si>
  <si>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</si>
  <si>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</si>
  <si>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</si>
  <si>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</si>
  <si>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</si>
  <si>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</si>
  <si>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</si>
  <si>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</si>
  <si>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</si>
  <si>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</si>
  <si>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</si>
  <si>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</si>
  <si>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</si>
  <si>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</si>
  <si>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</si>
  <si>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</si>
  <si>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</si>
  <si>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</si>
  <si>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</si>
  <si>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</si>
  <si>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</si>
  <si>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</si>
  <si>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</si>
  <si>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</si>
  <si>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</si>
  <si>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</si>
  <si>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</si>
  <si>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</si>
  <si>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</si>
  <si>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</si>
  <si>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</si>
  <si>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</si>
  <si>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</si>
  <si>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</si>
  <si>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</si>
  <si>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</si>
  <si>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</si>
  <si>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</si>
  <si>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</si>
  <si>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</si>
  <si>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</si>
  <si>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</si>
  <si>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</si>
  <si>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</si>
  <si>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</si>
  <si>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</si>
  <si>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</si>
  <si>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</si>
  <si>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</si>
  <si>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</si>
  <si>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</si>
  <si>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</si>
  <si>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</si>
  <si>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</si>
  <si>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</si>
  <si>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</si>
  <si>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</si>
  <si>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</si>
  <si>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</si>
  <si>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</si>
  <si>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</si>
  <si>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</si>
  <si>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</si>
  <si>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</si>
  <si>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</si>
  <si>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</si>
  <si>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</si>
  <si>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</si>
  <si>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</si>
  <si>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</si>
  <si>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</si>
  <si>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</si>
  <si>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</si>
  <si>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</si>
  <si>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</si>
  <si>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</si>
  <si>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</si>
  <si>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</si>
  <si>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</si>
  <si>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</si>
  <si>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</si>
  <si>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</si>
  <si>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</si>
  <si>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</si>
  <si>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</si>
  <si>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</si>
  <si>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</si>
  <si>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</si>
  <si>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</si>
  <si>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</si>
  <si>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</si>
  <si>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</si>
  <si>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</si>
  <si>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</si>
  <si>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</si>
  <si>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</si>
  <si>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</si>
  <si>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</si>
  <si>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</si>
  <si>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</si>
  <si>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</si>
  <si>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</si>
  <si>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</si>
  <si>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</si>
  <si>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</si>
  <si>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</si>
  <si>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</si>
  <si>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</si>
  <si>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</si>
  <si>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</si>
  <si>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</si>
  <si>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</si>
  <si>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</si>
  <si>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</si>
  <si>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</si>
  <si>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</si>
  <si>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</si>
  <si>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</si>
  <si>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</si>
  <si>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</si>
  <si>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</si>
  <si>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</si>
  <si>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</si>
  <si>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</si>
  <si>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</si>
  <si>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</si>
  <si>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</si>
  <si>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</si>
  <si>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</si>
  <si>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</si>
  <si>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</si>
  <si>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</si>
  <si>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</si>
  <si>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</si>
  <si>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</si>
  <si>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</si>
  <si>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</si>
  <si>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</si>
  <si>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</si>
  <si>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</si>
  <si>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</si>
  <si>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</si>
  <si>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</si>
  <si>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</si>
  <si>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</si>
  <si>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</si>
  <si>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</si>
  <si>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</si>
  <si>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</si>
  <si>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</si>
  <si>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</si>
  <si>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</si>
  <si>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</si>
  <si>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</si>
  <si>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</si>
  <si>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</si>
  <si>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</si>
  <si>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</si>
  <si>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</si>
  <si>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</si>
  <si>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</si>
  <si>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</si>
  <si>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</si>
  <si>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</si>
  <si>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</si>
  <si>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</si>
  <si>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</si>
  <si>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</si>
  <si>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</si>
  <si>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</si>
  <si>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</si>
  <si>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</si>
  <si>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</si>
  <si>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</si>
  <si>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</si>
  <si>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</si>
  <si>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</si>
  <si>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</si>
  <si>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</si>
  <si>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</si>
  <si>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</si>
  <si>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</si>
  <si>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</si>
  <si>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</si>
  <si>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</si>
  <si>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</si>
  <si>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</si>
  <si>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</si>
  <si>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</si>
  <si>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</si>
  <si>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</si>
  <si>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</si>
  <si>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</si>
  <si>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</si>
  <si>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</si>
  <si>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</si>
  <si>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</si>
  <si>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</si>
  <si>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</si>
  <si>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</si>
  <si>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</si>
  <si>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</si>
  <si>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</si>
  <si>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</si>
  <si>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</si>
  <si>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</si>
  <si>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</si>
  <si>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</si>
  <si>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</si>
  <si>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</si>
  <si>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</si>
  <si>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</si>
  <si>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</si>
  <si>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</si>
  <si>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</si>
  <si>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</si>
  <si>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</si>
  <si>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</si>
  <si>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</si>
  <si>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</si>
  <si>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</si>
  <si>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</si>
  <si>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</si>
  <si>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</si>
  <si>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</si>
  <si>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</si>
  <si>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</si>
  <si>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</si>
  <si>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</si>
  <si>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</si>
  <si>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</si>
  <si>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</si>
  <si>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</si>
  <si>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</si>
  <si>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</si>
  <si>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</si>
  <si>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</si>
  <si>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</si>
  <si>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</si>
  <si>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</si>
  <si>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</si>
  <si>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</si>
  <si>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</si>
  <si>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</si>
  <si>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</si>
  <si>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</si>
  <si>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</si>
  <si>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</si>
  <si>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</si>
  <si>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</si>
  <si>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</si>
  <si>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</si>
  <si>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</si>
  <si>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</si>
  <si>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</si>
  <si>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</si>
  <si>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</si>
  <si>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</si>
  <si>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</si>
  <si>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</si>
  <si>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</si>
  <si>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</si>
  <si>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</si>
  <si>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</si>
  <si>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</si>
  <si>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</si>
  <si>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</si>
  <si>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</si>
  <si>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</si>
  <si>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</si>
  <si>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</si>
  <si>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</si>
  <si>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</si>
  <si>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</si>
  <si>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</si>
  <si>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</si>
  <si>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</si>
  <si>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</si>
  <si>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</si>
  <si>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</si>
  <si>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</si>
  <si>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</si>
  <si>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</si>
  <si>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</si>
  <si>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</si>
  <si>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</si>
  <si>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</si>
  <si>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</si>
  <si>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</si>
  <si>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</si>
  <si>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</si>
  <si>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</si>
  <si>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</si>
  <si>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</si>
  <si>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</si>
  <si>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</si>
  <si>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</si>
  <si>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</si>
  <si>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</si>
  <si>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</si>
  <si>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</si>
  <si>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</si>
  <si>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</si>
  <si>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</si>
  <si>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</si>
  <si>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</si>
  <si>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</si>
  <si>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</si>
  <si>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</si>
  <si>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</si>
  <si>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</si>
  <si>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</si>
  <si>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</si>
  <si>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</si>
  <si>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</si>
  <si>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</si>
  <si>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</si>
  <si>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</si>
  <si>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</si>
  <si>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</si>
  <si>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</si>
  <si>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</si>
  <si>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</si>
  <si>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</si>
  <si>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</si>
  <si>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</si>
  <si>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</si>
  <si>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</si>
  <si>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</si>
  <si>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</si>
  <si>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</si>
  <si>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</si>
  <si>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</si>
  <si>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</si>
  <si>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</si>
  <si>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</si>
  <si>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</si>
  <si>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</si>
  <si>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</si>
  <si>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</si>
  <si>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</si>
  <si>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</si>
  <si>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</si>
  <si>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</si>
  <si>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</si>
  <si>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</si>
  <si>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</si>
  <si>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</si>
  <si>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</si>
  <si>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</si>
  <si>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</si>
  <si>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</si>
  <si>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</si>
  <si>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</si>
  <si>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</si>
  <si>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</si>
  <si>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</si>
  <si>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</si>
  <si>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</si>
  <si>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</si>
  <si>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</si>
  <si>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</si>
  <si>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</si>
  <si>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</si>
  <si>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</si>
  <si>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</si>
  <si>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</si>
  <si>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</si>
  <si>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</si>
  <si>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</si>
  <si>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</si>
  <si>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</si>
  <si>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</si>
  <si>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</si>
  <si>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</si>
  <si>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</si>
  <si>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</si>
  <si>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</si>
  <si>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</si>
  <si>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</si>
  <si>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</si>
  <si>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</si>
  <si>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</si>
  <si>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</si>
  <si>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</si>
  <si>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</si>
  <si>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</si>
  <si>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</si>
  <si>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</si>
  <si>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</si>
  <si>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</si>
  <si>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</si>
  <si>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</si>
  <si>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</si>
  <si>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</si>
  <si>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</si>
  <si>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</si>
  <si>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</si>
  <si>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</si>
  <si>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</si>
  <si>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</si>
  <si>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</si>
  <si>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</si>
  <si>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</si>
  <si>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</si>
  <si>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</si>
  <si>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</si>
  <si>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</si>
  <si>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</si>
  <si>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</si>
  <si>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</si>
  <si>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</si>
  <si>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</si>
  <si>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</si>
  <si>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</si>
  <si>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</si>
  <si>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</si>
  <si>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</si>
  <si>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</si>
  <si>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</si>
  <si>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</si>
  <si>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</si>
  <si>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</si>
  <si>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</si>
  <si>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</si>
  <si>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</si>
  <si>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</si>
  <si>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</si>
  <si>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</si>
  <si>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</si>
  <si>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</si>
  <si>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</si>
  <si>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</si>
  <si>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</si>
  <si>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</si>
  <si>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</si>
  <si>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</si>
  <si>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</si>
  <si>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</si>
  <si>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</si>
  <si>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</si>
  <si>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</si>
  <si>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</si>
  <si>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</si>
  <si>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</si>
  <si>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</si>
  <si>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</si>
  <si>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</si>
  <si>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</si>
  <si>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</si>
  <si>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</si>
  <si>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</si>
  <si>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</si>
  <si>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</si>
  <si>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</si>
  <si>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</si>
  <si>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</si>
  <si>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</si>
  <si>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</si>
  <si>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</si>
  <si>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</si>
  <si>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</si>
  <si>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</si>
  <si>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</si>
  <si>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</si>
  <si>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</si>
  <si>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</si>
  <si>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</si>
  <si>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</si>
  <si>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</si>
  <si>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</si>
  <si>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</si>
  <si>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</si>
  <si>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</si>
  <si>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</si>
  <si>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</si>
  <si>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</si>
  <si>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</si>
  <si>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</si>
  <si>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</si>
  <si>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</si>
  <si>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</si>
  <si>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</si>
  <si>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</si>
  <si>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</si>
  <si>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</si>
  <si>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</si>
  <si>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</si>
  <si>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</si>
  <si>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</si>
  <si>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</si>
  <si>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</si>
  <si>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</si>
  <si>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</si>
  <si>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</si>
  <si>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</si>
  <si>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</si>
  <si>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</si>
  <si>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</si>
  <si>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</si>
  <si>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</si>
  <si>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</si>
  <si>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</si>
  <si>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</si>
  <si>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</si>
  <si>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</si>
  <si>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</si>
  <si>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</si>
  <si>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</si>
  <si>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</si>
  <si>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</si>
  <si>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</si>
  <si>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</si>
  <si>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</si>
  <si>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</si>
  <si>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</si>
  <si>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</si>
  <si>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</si>
  <si>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</si>
  <si>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</si>
  <si>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</si>
  <si>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</si>
  <si>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</si>
  <si>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</si>
  <si>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</si>
  <si>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</si>
  <si>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</si>
  <si>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</si>
  <si>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</si>
  <si>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</si>
  <si>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</si>
  <si>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</si>
  <si>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</si>
  <si>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</si>
  <si>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</si>
  <si>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</si>
  <si>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</si>
  <si>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</si>
  <si>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</si>
  <si>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</si>
  <si>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</si>
  <si>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</si>
  <si>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</si>
  <si>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</si>
  <si>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</si>
  <si>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</si>
  <si>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</si>
  <si>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</si>
  <si>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</si>
  <si>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</si>
  <si>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</si>
  <si>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</si>
  <si>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</si>
  <si>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</si>
  <si>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</si>
  <si>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</si>
  <si>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</si>
  <si>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</si>
  <si>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</si>
  <si>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</si>
  <si>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</si>
  <si>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</si>
  <si>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</si>
  <si>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</si>
  <si>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</si>
  <si>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</si>
  <si>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</si>
  <si>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</si>
  <si>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</si>
  <si>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</si>
  <si>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</si>
  <si>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</si>
  <si>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</si>
  <si>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</si>
  <si>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</si>
  <si>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</si>
  <si>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</si>
  <si>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</si>
  <si>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</si>
  <si>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</si>
  <si>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</si>
  <si>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</si>
  <si>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</si>
  <si>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</si>
  <si>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</si>
  <si>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</si>
  <si>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</si>
  <si>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</si>
  <si>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</si>
  <si>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</si>
  <si>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</si>
  <si>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</si>
  <si>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</si>
  <si>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</si>
  <si>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</si>
  <si>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</si>
  <si>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</si>
  <si>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</si>
  <si>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</si>
  <si>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</si>
  <si>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</si>
  <si>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</si>
  <si>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</si>
  <si>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</si>
  <si>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</si>
  <si>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</si>
  <si>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</si>
  <si>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</si>
  <si>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</si>
  <si>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</si>
  <si>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</si>
  <si>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</si>
  <si>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</si>
  <si>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</si>
  <si>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</si>
  <si>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</si>
  <si>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</si>
  <si>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</si>
  <si>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</si>
  <si>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</si>
  <si>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</si>
  <si>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</si>
  <si>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</si>
  <si>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</si>
  <si>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</si>
  <si>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</si>
  <si>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</si>
  <si>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</si>
  <si>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</si>
  <si>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</si>
  <si>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</si>
  <si>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</si>
  <si>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</si>
  <si>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</si>
  <si>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</si>
  <si>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</si>
  <si>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</si>
  <si>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</si>
  <si>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</si>
  <si>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</si>
  <si>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</si>
  <si>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</si>
  <si>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</si>
  <si>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</si>
  <si>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</si>
  <si>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</si>
  <si>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</si>
  <si>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</si>
  <si>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</si>
  <si>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</si>
  <si>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</si>
  <si>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</si>
  <si>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</si>
  <si>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</si>
  <si>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</si>
  <si>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</si>
  <si>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</si>
  <si>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</si>
  <si>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</si>
  <si>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</si>
  <si>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</si>
  <si>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</si>
  <si>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</si>
  <si>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</si>
  <si>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</si>
  <si>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</si>
  <si>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</si>
  <si>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</si>
  <si>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</si>
  <si>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</si>
  <si>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</si>
  <si>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</si>
  <si>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</si>
  <si>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</si>
  <si>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</si>
  <si>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</si>
  <si>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</si>
  <si>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</si>
  <si>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</si>
  <si>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</si>
  <si>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</si>
  <si>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</si>
  <si>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</si>
  <si>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</si>
  <si>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</si>
  <si>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</si>
  <si>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</si>
  <si>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</si>
  <si>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</si>
  <si>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</si>
  <si>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</si>
  <si>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</si>
  <si>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</si>
  <si>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</si>
  <si>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</si>
  <si>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</si>
  <si>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</si>
  <si>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</si>
  <si>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</si>
  <si>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</si>
  <si>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</si>
  <si>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</si>
  <si>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</si>
  <si>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</si>
  <si>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</si>
  <si>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</si>
  <si>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</si>
  <si>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</si>
  <si>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</si>
  <si>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</si>
  <si>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</si>
  <si>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</si>
  <si>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</si>
  <si>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</si>
  <si>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</si>
  <si>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</si>
  <si>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</si>
  <si>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</si>
  <si>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</si>
  <si>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</si>
  <si>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</si>
  <si>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</si>
  <si>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</si>
  <si>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</si>
  <si>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</si>
  <si>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</si>
  <si>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</si>
  <si>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</si>
  <si>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</si>
  <si>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</si>
  <si>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</si>
  <si>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</si>
  <si>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</si>
  <si>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</si>
  <si>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</si>
  <si>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</si>
  <si>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</si>
  <si>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</si>
  <si>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</si>
  <si>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</si>
  <si>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</si>
  <si>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</si>
  <si>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</si>
  <si>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</si>
  <si>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</si>
  <si>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</si>
  <si>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</si>
  <si>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</si>
  <si>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</si>
  <si>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</si>
  <si>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</si>
  <si>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</si>
  <si>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</si>
  <si>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</si>
  <si>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</si>
  <si>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</si>
  <si>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</si>
  <si>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</si>
  <si>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</si>
  <si>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</si>
  <si>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</si>
  <si>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</si>
  <si>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</si>
  <si>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</si>
  <si>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</si>
  <si>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</si>
  <si>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</si>
  <si>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</si>
  <si>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</si>
  <si>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</si>
  <si>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</si>
  <si>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</si>
  <si>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</si>
  <si>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</si>
  <si>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</si>
  <si>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</si>
  <si>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</si>
  <si>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</si>
  <si>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</si>
  <si>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</si>
  <si>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</si>
  <si>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</si>
  <si>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</si>
  <si>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</si>
  <si>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</si>
  <si>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</si>
  <si>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</si>
  <si>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</si>
  <si>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</si>
  <si>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</si>
  <si>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</si>
  <si>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</si>
  <si>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</si>
  <si>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</si>
  <si>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</si>
  <si>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</si>
  <si>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</si>
  <si>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</si>
  <si>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</si>
  <si>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</si>
  <si>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</si>
  <si>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</si>
  <si>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</si>
  <si>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</si>
  <si>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</si>
  <si>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</si>
  <si>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</si>
  <si>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</si>
  <si>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</si>
  <si>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</si>
  <si>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</si>
  <si>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</si>
  <si>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</si>
  <si>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</si>
  <si>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</si>
  <si>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</si>
  <si>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</si>
  <si>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</si>
  <si>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</si>
  <si>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</si>
  <si>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</si>
  <si>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</si>
  <si>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</si>
  <si>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</si>
  <si>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</si>
  <si>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</si>
  <si>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</si>
  <si>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</si>
  <si>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</si>
  <si>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</si>
  <si>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</si>
  <si>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</si>
  <si>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</si>
  <si>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</si>
  <si>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</si>
  <si>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</si>
  <si>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</si>
  <si>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</si>
  <si>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</si>
  <si>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</si>
  <si>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</si>
  <si>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</si>
  <si>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</si>
  <si>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</si>
  <si>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</si>
  <si>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</si>
  <si>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</si>
  <si>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</si>
  <si>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</si>
  <si>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</si>
  <si>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</si>
  <si>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</si>
  <si>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</si>
  <si>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</si>
  <si>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</si>
  <si>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</si>
  <si>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</si>
  <si>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</si>
  <si>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</si>
  <si>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</si>
  <si>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</si>
  <si>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</si>
  <si>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</si>
  <si>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</si>
  <si>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</si>
  <si>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</si>
  <si>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</si>
  <si>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</si>
  <si>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</si>
  <si>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</si>
  <si>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</si>
  <si>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</si>
  <si>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</si>
  <si>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</si>
  <si>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</si>
  <si>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</si>
  <si>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</si>
  <si>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</si>
  <si>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</si>
  <si>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</si>
  <si>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</si>
  <si>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</si>
  <si>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</si>
  <si>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</si>
  <si>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</si>
  <si>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</si>
  <si>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</si>
  <si>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</si>
  <si>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</si>
  <si>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</si>
  <si>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</si>
  <si>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</si>
  <si>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</si>
  <si>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</si>
  <si>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</si>
  <si>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</si>
  <si>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</si>
  <si>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</si>
  <si>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</si>
  <si>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</si>
  <si>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</si>
  <si>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</si>
  <si>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</si>
  <si>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</si>
  <si>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</si>
  <si>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</si>
  <si>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</si>
  <si>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</si>
  <si>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</si>
  <si>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</si>
  <si>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</si>
  <si>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</si>
  <si>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</si>
  <si>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</si>
  <si>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</si>
  <si>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</si>
  <si>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</si>
  <si>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</si>
  <si>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</si>
  <si>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</si>
  <si>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</si>
  <si>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</si>
  <si>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</si>
  <si>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</si>
  <si>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</si>
  <si>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</si>
  <si>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</si>
  <si>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</si>
  <si>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</si>
  <si>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</si>
  <si>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</si>
  <si>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</si>
  <si>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</si>
  <si>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</si>
  <si>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</si>
  <si>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</si>
  <si>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</si>
  <si>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</si>
  <si>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</si>
  <si>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</si>
  <si>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</si>
  <si>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</si>
  <si>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</si>
  <si>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</si>
  <si>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</si>
  <si>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</si>
  <si>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</si>
  <si>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</si>
  <si>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</si>
  <si>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</si>
  <si>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</si>
  <si>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</si>
  <si>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</si>
  <si>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</si>
  <si>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</si>
  <si>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</si>
  <si>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</si>
  <si>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</si>
  <si>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</si>
  <si>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</si>
  <si>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</si>
  <si>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</si>
  <si>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</si>
  <si>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</si>
  <si>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</si>
  <si>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</si>
  <si>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</si>
  <si>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</si>
  <si>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</si>
  <si>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</si>
  <si>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</si>
  <si>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</si>
  <si>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</si>
  <si>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</si>
  <si>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</si>
  <si>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</si>
  <si>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</si>
  <si>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</si>
  <si>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</si>
  <si>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</si>
  <si>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</si>
  <si>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</si>
  <si>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</si>
  <si>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</si>
  <si>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</si>
  <si>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</si>
  <si>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</si>
  <si>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</si>
  <si>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</si>
  <si>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</si>
  <si>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</si>
  <si>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</si>
  <si>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</si>
  <si>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</si>
  <si>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</si>
  <si>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</si>
  <si>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</si>
  <si>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</si>
  <si>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</si>
  <si>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</si>
  <si>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</si>
  <si>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</si>
  <si>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</si>
  <si>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</si>
  <si>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</si>
  <si>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</si>
  <si>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</si>
  <si>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</si>
  <si>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</si>
  <si>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</si>
  <si>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</si>
  <si>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</si>
  <si>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</si>
  <si>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</si>
  <si>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</si>
  <si>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</si>
  <si>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</si>
  <si>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</si>
  <si>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</si>
  <si>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</si>
  <si>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</si>
  <si>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</si>
  <si>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</si>
  <si>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</si>
  <si>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</si>
  <si>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</si>
  <si>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</si>
  <si>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</si>
  <si>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</si>
  <si>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</si>
  <si>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</si>
  <si>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</si>
  <si>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</si>
  <si>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</si>
  <si>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</si>
  <si>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</si>
  <si>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</si>
  <si>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</si>
  <si>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</si>
  <si>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</si>
  <si>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</si>
  <si>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</si>
  <si>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</si>
  <si>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</si>
  <si>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</si>
  <si>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</si>
  <si>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</si>
  <si>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</si>
  <si>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</si>
  <si>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</si>
  <si>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</si>
  <si>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</si>
  <si>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</si>
  <si>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</si>
  <si>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</si>
  <si>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</si>
  <si>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</si>
  <si>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</si>
  <si>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</si>
  <si>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</si>
  <si>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</si>
  <si>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</si>
  <si>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</si>
  <si>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</si>
  <si>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</si>
  <si>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</si>
  <si>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</si>
  <si>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</si>
  <si>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</si>
  <si>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</si>
  <si>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</si>
  <si>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</si>
  <si>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</si>
  <si>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</si>
  <si>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</si>
  <si>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</si>
  <si>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</si>
  <si>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</si>
  <si>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</si>
  <si>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</si>
  <si>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</si>
  <si>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</si>
  <si>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</si>
  <si>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</si>
  <si>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</si>
  <si>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</si>
  <si>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</si>
  <si>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</si>
  <si>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</si>
  <si>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</si>
  <si>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</si>
  <si>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</si>
  <si>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</si>
  <si>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</si>
  <si>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</si>
  <si>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</si>
  <si>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</si>
  <si>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</si>
  <si>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</si>
  <si>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</si>
  <si>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</si>
  <si>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</si>
  <si>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</si>
  <si>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</si>
  <si>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</si>
  <si>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</si>
  <si>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</si>
  <si>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</si>
  <si>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</si>
  <si>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</si>
  <si>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</si>
  <si>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</si>
  <si>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</si>
  <si>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</si>
  <si>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</si>
  <si>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</si>
  <si>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</si>
  <si>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</si>
  <si>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</si>
  <si>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</si>
  <si>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</si>
  <si>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</si>
  <si>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</si>
  <si>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</si>
  <si>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</si>
  <si>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</si>
  <si>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</si>
  <si>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</si>
  <si>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</si>
  <si>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</si>
  <si>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</si>
  <si>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</si>
  <si>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</si>
  <si>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</si>
  <si>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</si>
  <si>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</si>
  <si>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</si>
  <si>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</si>
  <si>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</si>
  <si>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</si>
  <si>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</si>
  <si>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</si>
  <si>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</si>
  <si>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</si>
  <si>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</si>
  <si>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</si>
  <si>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</si>
  <si>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</si>
  <si>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</si>
  <si>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</si>
  <si>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</si>
  <si>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</si>
  <si>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</si>
  <si>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</si>
  <si>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</si>
  <si>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</si>
  <si>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</si>
  <si>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</si>
  <si>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</si>
  <si>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</si>
  <si>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</si>
  <si>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</si>
  <si>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</si>
  <si>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</si>
  <si>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</si>
  <si>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</si>
  <si>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</si>
  <si>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</si>
  <si>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</si>
  <si>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</si>
  <si>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</si>
  <si>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</si>
  <si>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</si>
  <si>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</si>
  <si>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</si>
  <si>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</si>
  <si>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</si>
  <si>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</si>
  <si>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</si>
  <si>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</si>
  <si>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</si>
  <si>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</si>
  <si>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</si>
  <si>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</si>
  <si>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</si>
  <si>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</si>
  <si>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</si>
  <si>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</si>
  <si>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</si>
  <si>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</si>
  <si>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</si>
  <si>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</si>
  <si>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</si>
  <si>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</si>
  <si>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</si>
  <si>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</si>
  <si>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</si>
  <si>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</si>
  <si>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</si>
  <si>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</si>
  <si>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</si>
  <si>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</si>
  <si>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</si>
  <si>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</si>
  <si>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</si>
  <si>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</si>
  <si>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</si>
  <si>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</si>
  <si>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</si>
  <si>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</si>
  <si>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</si>
  <si>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</si>
  <si>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</si>
  <si>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</si>
  <si>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</si>
  <si>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</si>
  <si>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</si>
  <si>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</si>
  <si>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</si>
  <si>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</si>
  <si>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</si>
  <si>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</si>
  <si>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</si>
  <si>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</si>
  <si>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</si>
  <si>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</si>
  <si>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</si>
  <si>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</si>
  <si>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</si>
  <si>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</si>
  <si>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</si>
  <si>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</si>
  <si>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</si>
  <si>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</si>
  <si>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</si>
  <si>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</si>
  <si>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</si>
  <si>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</si>
  <si>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</si>
  <si>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</si>
  <si>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</si>
  <si>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</si>
  <si>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</si>
  <si>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</si>
  <si>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</si>
  <si>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</si>
  <si>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</si>
  <si>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</si>
  <si>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</si>
  <si>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120 min</t>
  </si>
  <si>
    <t>PCM-20251103-00001060</t>
  </si>
  <si>
    <t xml:space="preserve">EM team on the way ETA 60 mins </t>
  </si>
  <si>
    <t>PCM-20251103-00001183</t>
  </si>
  <si>
    <t xml:space="preserve">EM team on the way ETA 50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</si>
  <si>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</si>
  <si>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</si>
  <si>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</si>
  <si>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</si>
  <si>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</si>
  <si>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</si>
  <si>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</si>
  <si>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</si>
  <si>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</si>
  <si>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</si>
  <si>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</si>
  <si>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</si>
  <si>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</si>
  <si>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</si>
  <si>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</si>
  <si>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on the way ETA: 20 Mins</t>
  </si>
  <si>
    <t>PCM-20251103-00001105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</si>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</sst>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301.67131712962873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2.9430555558064952E-2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8.8539351854706183E-2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45964.619743055555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45964.619743055555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45964.619743055555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45964.619743055555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45964.619743055555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45964.619743055555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45964.619743055555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45964.619743055555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45964.619743055555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45964.619743055555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45964.619743055555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45964.619743055555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45964.619743055555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45964.619743055555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45964.619743055555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45964.619743055555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45964.619743055555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45964.619743055555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45964.619743055555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45964.619743055555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45964.619743055555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45964.619743055555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45964.619743055555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45964.619743055555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45964.619743055555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45964.619743055555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45964.619743055555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45964.619743055555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45964.619743055555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45964.619743055555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45964.619743055555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45964.619743055555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45964.619743055555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45964.619743055555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45964.619743055555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45964.619743055555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45964.619743055555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45964.619743055555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45964.619743055555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45964.619743055555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45964.619743055555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45964.619743055555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45964.619743055555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45964.619743055555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45964.619743055555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45964.619743055555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45964.619743055555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45964.619743055555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45964.619743055555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45964.619743055555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45964.619743055555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45964.619743055555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45964.619743055555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45964.619743055555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45964.619743055555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45964.619743055555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45964.619743055555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45964.619743055555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45964.619743055555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45964.619743055555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45964.619743055555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45964.619743055555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45964.619743055555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45964.619743055555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45964.619743055555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45964.619743055555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45964.619743055555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45964.619743055555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45964.619743055555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45964.619743055555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45964.619743055555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45964.619743055555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45964.619743055555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45964.619743055555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45964.619743055555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45964.619743055555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45964.619743055555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45964.619743055555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45964.619743055555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45964.619743055555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45964.619743055555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45964.619743055555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45964.619743055555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45964.619743055555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45964.619743055555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45964.619743055555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45964.619743055555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45964.619743055555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45964.619743055555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45964.619743055555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45964.619743055555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45964.619743055555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45964.619743055555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45964.619743055555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45964.619743055555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45964.619743055555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45964.619743055555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45964.619743055555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45964.619743055555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45964.619743055555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45964.619743055555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45964.619743055555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45964.619743055555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45964.619743055555</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45964.619743055555</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139.6199050925934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5.8776597222240525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0.14421064814814599</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45964.619743055555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45964.619743055555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45964.619743055555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45964.619743055555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45964.619743055555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45964.619743055555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45964.619743055555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45964.619743055555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45964.619743055555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45964.619743055555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45964.619743055555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45964.619743055555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45964.619743055555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45964.619743055555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45964.619743055555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45964.619743055555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45964.619743055555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45964.619743055555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45964.619743055555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45964.619743055555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45964.619743055555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45964.619743055555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45964.619743055555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45964.619743055555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45964.619743055555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45964.619743055555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45964.619743055555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45964.619743055555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45964.619743055555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45964.619743055555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45964.619743055555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45964.619743055555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45964.619743055555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45964.619743055555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45964.619743055555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45964.619743055555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45964.619743055555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45964.619743055555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45964.619743055555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45964.619743055555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45964.619743055555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45964.619743055555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45964.619743055555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45964.619743055555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45964.619743055555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45964.619743055555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45964.619743055555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45964.619743055555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45964.619743055555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45964.619743055555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45964.619743055555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45964.619743055555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45964.619743055555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45964.619743055555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45964.619743055555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45964.619743055555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45964.619743055555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45964.619743055555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45964.619743055555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45964.619743055555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45964.619743055555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45964.619743055555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45964.619743055555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45964.619743055555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45964.619743055555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45964.619743055555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45964.619743055555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45964.619743055555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45964.619743055555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45964.619743055555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45964.619743055555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45964.619743055555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45964.619743055555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45964.619743055555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45964.619743055555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45964.619743055555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45964.619743055555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45964.619743055555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45964.619743055555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45964.619743055555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45964.619743055555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45964.619743055555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45964.619743055555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45964.619743055555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45964.619743055555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45964.619743055555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45964.619743055555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45964.619743055555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45964.619743055555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45964.619743055555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45964.619743055555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45964.619743055555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45964.619743055555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45964.619743055555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45964.619743055555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45964.619743055555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45964.619743055555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45964.619743055555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45964.619743055555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45964.619743055555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45964.619743055555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45964.619743055555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45964.619743055555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45964.619743055555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45964.619743055555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45964.619743055555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45964.619743055555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45964.619743055555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45964.619743055555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45964.619743055555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45964.619743055555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45964.619743055555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45964.619743055555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45964.619743055555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45964.619743055555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45964.619743055555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45964.619743055555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45964.619743055555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45964.619743055555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45964.619743055555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45964.619743055555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45964.619743055555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45964.619743055555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45964.619743055555</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5.249768518115161E-2</v>
      </c>
      <c r="H2" s="22">
        <v>45964.562164351853</v>
      </c>
      <c r="I2" s="19" t="str">
        <f>IFERROR(VLOOKUP(D2,DB!A:F,6,0),"")</f>
        <v>SCECO</v>
      </c>
      <c r="J2" s="18" t="str">
        <f>IFERROR(VLOOKUP(D2,DB!A:G,7,0),"")</f>
        <v>Dead</v>
      </c>
      <c r="K2" s="46" t="s">
        <v>39115</v>
      </c>
      <c r="L2" s="23" t="str">
        <f>IFERROR(VLOOKUP(D2,DB!A:I,9,0),"")</f>
        <v>Latis</v>
      </c>
    </row>
    <row r="3" spans="1:13" ht="15" customHeight="1">
      <c r="A3" s="19" t="s">
        <v>39116</v>
      </c>
      <c r="B3" s="62" t="str">
        <f>IFERROR(VLOOKUP(D3,DB!A:K,11,0),"")</f>
        <v>R3</v>
      </c>
      <c r="C3" s="18">
        <v>3</v>
      </c>
      <c r="D3" s="62" t="s">
        <v>16714</v>
      </c>
      <c r="E3" s="18" t="s">
        <v>39021</v>
      </c>
      <c r="F3" s="22">
        <v>45964.606886574074</v>
      </c>
      <c r="G3" s="21">
        <f t="shared" ca="1" si="0"/>
        <v>1.2856481480412185E-2</v>
      </c>
      <c r="H3" s="22">
        <v>45964.599594907406</v>
      </c>
      <c r="I3" s="19" t="str">
        <f>IFERROR(VLOOKUP(D3,DB!A:F,6,0),"")</f>
        <v>SCECO</v>
      </c>
      <c r="J3" s="18" t="str">
        <f>IFERROR(VLOOKUP(D3,DB!A:G,7,0),"")</f>
        <v>Dead</v>
      </c>
      <c r="K3" s="46" t="s">
        <v>39117</v>
      </c>
      <c r="L3" s="23" t="str">
        <f>IFERROR(VLOOKUP(D3,DB!A:I,9,0),"")</f>
        <v>Latis</v>
      </c>
    </row>
    <row r="4" spans="1:13" ht="15" customHeight="1">
      <c r="A4" s="19"/>
      <c r="B4" s="62" t="str">
        <f>IFERROR(VLOOKUP(D4,DB!A:K,11,0),"")</f>
        <v/>
      </c>
      <c r="C4" s="18"/>
      <c r="D4" s="18"/>
      <c r="E4" s="18"/>
      <c r="F4" s="20"/>
      <c r="G4" s="21">
        <f t="shared" ca="1" si="0"/>
        <v>45964.619743055555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45964.619743055555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45964.619743055555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45964.619743055555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45964.619743055555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45964.619743055555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45964.619743055555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45964.619743055555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45964.619743055555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45964.619743055555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45964.619743055555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45964.619743055555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45964.619743055555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45964.619743055555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45964.619743055555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45964.619743055555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45964.619743055555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45964.619743055555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45964.619743055555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45964.619743055555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45964.619743055555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45964.619743055555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45964.619743055555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45964.619743055555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45964.619743055555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45964.619743055555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45964.619743055555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45964.619743055555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45964.619743055555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45964.619743055555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45964.619743055555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45964.619743055555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45964.619743055555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45964.619743055555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45964.619743055555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45964.619743055555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45964.619743055555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45964.619743055555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45964.619743055555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45964.619743055555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45964.619743055555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45964.619743055555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45964.619743055555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45964.619743055555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45964.619743055555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45964.619743055555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45964.619743055555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45964.619743055555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45964.619743055555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45964.619743055555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45964.619743055555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45964.619743055555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45964.619743055555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45964.619743055555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45964.619743055555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45964.619743055555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45964.619743055555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45964.619743055555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45964.619743055555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45964.619743055555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45964.619743055555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45964.619743055555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45964.619743055555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45964.619743055555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45964.619743055555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45964.619743055555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45964.619743055555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45964.619743055555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45964.619743055555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45964.619743055555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45964.619743055555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45964.619743055555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45964.619743055555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45964.619743055555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45964.619743055555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45964.619743055555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45964.619743055555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45964.619743055555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45964.619743055555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45964.619743055555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45964.619743055555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45964.619743055555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45964.619743055555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45964.619743055555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45964.619743055555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45964.619743055555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45964.619743055555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45964.619743055555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45964.619743055555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45964.619743055555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45964.619743055555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45964.619743055555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45964.619743055555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45964.619743055555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45964.619743055555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45964.619743055555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45964.619743055555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45964.619743055555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45964.619743055555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45964.619743055555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45964.619743055555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45964.619743055555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45964.619743055555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45964.619743055555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45964.619743055555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45964.619743055555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45964.619743055555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45964.619743055555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45964.619743055555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45964.619743055555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45964.619743055555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45964.619743055555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45964.619743055555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45964.619743055555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45964.619743055555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45964.619743055555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45964.619743055555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45964.619743055555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45964.619743055555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45964.619743055555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45964.619743055555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45964.619743055555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45964.619743055555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45964.619743055555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45964.619743055555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45964.619743055555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45964.619743055555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45964.619743055555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45964.619743055555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45964.619743055555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45964.619743055555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45964.619743055555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45964.619743055555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45964.619743055555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45964.619743055555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45964.619743055555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45964.619743055555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45964.619743055555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45964.619743055555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45964.619743055555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45964.619743055555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45964.619743055555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45964.619743055555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45964.619743055555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45964.619743055555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45964.619743055555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45964.619743055555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45964.619743055555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45964.619743055555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45964.619743055555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45964.619743055555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45964.619743055555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45964.619743055555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45964.619743055555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45964.619743055555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45964.619743055555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45964.619743055555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45964.619743055555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45964.619743055555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45964.619743055555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45964.619743055555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45964.619743055555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45964.619743055555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45964.619743055555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45964.619743055555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45964.619743055555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45964.619743055555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45964.619743055555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45964.619743055555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45964.619743055555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45964.619743055555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45964.619743055555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45964.619743055555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45964.619743055555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45964.619743055555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45964.619743055555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45964.619743055555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45964.619743055555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45964.619743055555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45964.619743055555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45964.619743055555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45964.619743055555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45964.619743055555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45964.619743055555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45964.619743055555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45964.619743055555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45964.619743055555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45964.619743055555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45964.619743055555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45964.619743055555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45964.619743055555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45964.619743055555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45964.619743055555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45964.619743055555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45964.619743055555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45964.619743055555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45964.619743055555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45964.619743055555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45964.619743055555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45964.619743055555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45964.619743055555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45964.619743055555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45964.619743055555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45964.619743055555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45964.619743055555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45964.619743055555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45964.619743055555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45964.619743055555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45964.619743055555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45964.619743055555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45964.619743055555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45964.619743055555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45964.619743055555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45964.619743055555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45964.619743055555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45964.619743055555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45964.619743055555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45964.619743055555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45964.619743055555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45964.619743055555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45964.619743055555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45964.619743055555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45964.619743055555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45964.619743055555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45964.619743055555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45964.619743055555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45964.619743055555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45964.619743055555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45964.619743055555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45964.619743055555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45964.619743055555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45964.619743055555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45964.619743055555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45964.619743055555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45964.619743055555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45964.619743055555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45964.619743055555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45964.619743055555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45964.619743055555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45964.619743055555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45964.619743055555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45964.619743055555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45964.619743055555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45964.619743055555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45964.619743055555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45964.619743055555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45964.619743055555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45964.619743055555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45964.619743055555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45964.619743055555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45964.619743055555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45964.619743055555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45964.619743055555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45964.619743055555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45964.619743055555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45964.619743055555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45964.619743055555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45964.619743055555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45964.619743055555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45964.619743055555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45964.619743055555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45964.619743055555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45964.619743055555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45964.619743055555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45964.619743055555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45964.619743055555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45964.619743055555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45964.619743055555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45964.619743055555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45964.619743055555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45964.619743055555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45964.619743055555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45964.619743055555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45964.619743055555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45964.619743055555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45964.619743055555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45964.619743055555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45964.619743055555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45964.619743055555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45964.619743055555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45964.619743055555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45964.619743055555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45964.619743055555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45964.619743055555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45964.619743055555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45964.619743055555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45964.619743055555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45964.619743055555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45964.619743055555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45964.619743055555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45964.619743055555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45964.619743055555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45964.619743055555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45964.619743055555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45964.619743055555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45964.619743055555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45964.619743055555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45964.619743055555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45964.619743055555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45964.619743055555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45964.619743055555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45964.619743055555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45964.619743055555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45964.619743055555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45964.619743055555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45964.619743055555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45964.619743055555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45964.619743055555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45964.619743055555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45964.619743055555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45964.619743055555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45964.619743055555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45964.619743055555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45964.619743055555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45964.619743055555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45964.619743055555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45964.619743055555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45964.619743055555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45964.619743055555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45964.619743055555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45964.619743055555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45964.619743055555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45964.619743055555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45964.619743055555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45964.619743055555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45964.619743055555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45964.619743055555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45964.619743055555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45964.619743055555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45964.619743055555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45964.619743055555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45964.619743055555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45964.619743055555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45964.619743055555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45964.619743055555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45964.619743055555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45964.619743055555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45964.619743055555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45964.619743055555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45964.619743055555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45964.619743055555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45964.619743055555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45964.619743055555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45964.619743055555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45964.619743055555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45964.619743055555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45964.619743055555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45964.619743055555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45964.619743055555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45964.619743055555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45964.619743055555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45964.619743055555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45964.619743055555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45964.619743055555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45964.619743055555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45964.619743055555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45964.619743055555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45964.619743055555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45964.619743055555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45964.619743055555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45964.619743055555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45964.619743055555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45964.619743055555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45964.619743055555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45964.619743055555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45964.619743055555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45964.619743055555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45964.619743055555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45964.619743055555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45964.619743055555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45964.619743055555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45964.619743055555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45964.619743055555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45964.619743055555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45964.619743055555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45964.619743055555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45964.619743055555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45964.619743055555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45964.619743055555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45964.619743055555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45964.619743055555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45964.619743055555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45964.619743055555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45964.619743055555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45964.619743055555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45964.619743055555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45964.619743055555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45964.619743055555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45964.619743055555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45964.619743055555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45964.619743055555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45964.619743055555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45964.619743055555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45964.619743055555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45964.619743055555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45964.619743055555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45964.619743055555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45964.619743055555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45964.619743055555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45964.619743055555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45964.619743055555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45964.619743055555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45964.619743055555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45964.619743055555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45964.619743055555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45964.619743055555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45964.619743055555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45964.619743055555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45964.619743055555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45964.619743055555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45964.619743055555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45964.619743055555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45964.619743055555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45964.619743055555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45964.619743055555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45964.619743055555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45964.619743055555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45964.619743055555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45964.619743055555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45964.619743055555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45964.619743055555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45964.619743055555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45964.619743055555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45964.619743055555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45964.619743055555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45964.619743055555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45964.619743055555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45964.619743055555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45964.619743055555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45964.619743055555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45964.619743055555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45964.619743055555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45964.619743055555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45964.619743055555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45964.619743055555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45964.619743055555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45964.619743055555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45964.619743055555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45964.619743055555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45964.619743055555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45964.619743055555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45964.619743055555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45964.619743055555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45964.619743055555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45964.619743055555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45964.619743055555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45964.619743055555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45964.619743055555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45964.619743055555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45964.619743055555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45964.619743055555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45964.619743055555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45964.619743055555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45964.619743055555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45964.619743055555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45964.619743055555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45964.619743055555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45964.619743055555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45964.619743055555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45964.619743055555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45964.619743055555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45964.619743055555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45964.619743055555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45964.619743055555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45964.619743055555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45964.619743055555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45964.619743055555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45964.619743055555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45964.619743055555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45964.619743055555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45964.619743055555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45964.619743055555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45964.619743055555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45964.619743055555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45964.619743055555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45964.619743055555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45964.619743055555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45964.619743055555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45964.619743055555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45964.619743055555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45964.619743055555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45964.619743055555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45964.619743055555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45964.619743055555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45964.619743055555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45964.619743055555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45964.619743055555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45964.619743055555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45964.619743055555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45964.619743055555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45964.619743055555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45964.619743055555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45964.619743055555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45964.619743055555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45964.619743055555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45964.619743055555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45964.619743055555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45964.619743055555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45964.619743055555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45964.619743055555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45964.619743055555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45964.619743055555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45964.619743055555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45964.619743055555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45964.619743055555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45964.619743055555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45964.619743055555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45964.619743055555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45964.619743055555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45964.619743055555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45964.619743055555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45964.619743055555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45964.619743055555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45964.619743055555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45964.619743055555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45964.619743055555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45964.619743055555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45964.619743055555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45964.619743055555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45964.619743055555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45964.619743055555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45964.619743055555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45964.619743055555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45964.619743055555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45964.619743055555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45964.619743055555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45964.619743055555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45964.619743055555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45964.619743055555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45964.619743055555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45964.619743055555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45964.619743055555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45964.619743055555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45964.619743055555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45964.619743055555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45964.619743055555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45964.619743055555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45964.619743055555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45964.619743055555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45964.619743055555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45964.619743055555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45964.619743055555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45964.619743055555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45964.619743055555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45964.619743055555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45964.619743055555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45964.619743055555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45964.619743055555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45964.619743055555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45964.619743055555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45964.619743055555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45964.619743055555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45964.619743055555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45964.619743055555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45964.619743055555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45964.619743055555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45964.619743055555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45964.619743055555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45964.619743055555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45964.619743055555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45964.619743055555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45964.619743055555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45964.619743055555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45964.619743055555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45964.619743055555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45964.619743055555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45964.619743055555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45964.619743055555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45964.619743055555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45964.619743055555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45964.619743055555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45964.619743055555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45964.619743055555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45964.619743055555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45964.619743055555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45964.619743055555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45964.619743055555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45964.619743055555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45964.619743055555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45964.619743055555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45964.619743055555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45964.619743055555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45964.619743055555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45964.619743055555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45964.619743055555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45964.619743055555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45964.619743055555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45964.619743055555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45964.619743055555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45964.619743055555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45964.619743055555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45964.619743055555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45964.619743055555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45964.619743055555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45964.619743055555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45964.619743055555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45964.619743055555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45964.619743055555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45964.619743055555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45964.619743055555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45964.619743055555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45964.619743055555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45964.619743055555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45964.619743055555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45964.619743055555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45964.619743055555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45964.619743055555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45964.619743055555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45964.619743055555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45964.619743055555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45964.619743055555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45964.619743055555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45964.619743055555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45964.619743055555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45964.619743055555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45964.619743055555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45964.619743055555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45964.619743055555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45964.619743055555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45964.619743055555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45964.619743055555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45964.619743055555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45964.619743055555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45964.619743055555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45964.619743055555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45964.619743055555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45964.619743055555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45964.619743055555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45964.619743055555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45964.619743055555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45964.619743055555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45964.619743055555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45964.619743055555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45964.619743055555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45964.619743055555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45964.619743055555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45964.619743055555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45964.619743055555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45964.619743055555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45964.619743055555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45964.619743055555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45964.619743055555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45964.619743055555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45964.619743055555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45964.619743055555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45964.619743055555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45964.619743055555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45964.619743055555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45964.619743055555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45964.619743055555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45964.619743055555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45964.619743055555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45964.619743055555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45964.619743055555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45964.619743055555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45964.619743055555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45964.619743055555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45964.619743055555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45964.619743055555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45964.619743055555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45964.619743055555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45964.619743055555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45964.619743055555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45964.619743055555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45964.619743055555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45964.619743055555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45964.619743055555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45964.619743055555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45964.619743055555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45964.619743055555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45964.619743055555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45964.619743055555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45964.619743055555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45964.619743055555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45964.619743055555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45964.619743055555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45964.619743055555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45964.619743055555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45964.619743055555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45964.619743055555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45964.619743055555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45964.619743055555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45964.619743055555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45964.619743055555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45964.619743055555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45964.619743055555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45964.619743055555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45964.619743055555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45964.619743055555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45964.619743055555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45964.619743055555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45964.619743055555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45964.619743055555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45964.619743055555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45964.619743055555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45964.619743055555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45964.619743055555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45964.619743055555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45964.619743055555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45964.619743055555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45964.619743055555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45964.619743055555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45964.619743055555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45964.619743055555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45964.619743055555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45964.619743055555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45964.619743055555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45964.619743055555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45964.619743055555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45964.619743055555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45964.619743055555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45964.619743055555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45964.619743055555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45964.619743055555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45964.619743055555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45964.619743055555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45964.619743055555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45964.619743055555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45964.619743055555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45964.619743055555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45964.619743055555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45964.619743055555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45964.619743055555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45964.619743055555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45964.619743055555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45964.619743055555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45964.619743055555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45964.619743055555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45964.619743055555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45964.619743055555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45964.619743055555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45964.619743055555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45964.619743055555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45964.619743055555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45964.619743055555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45964.619743055555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45964.619743055555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45964.619743055555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45964.619743055555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45964.619743055555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45964.619743055555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45964.619743055555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45964.619743055555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45964.619743055555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45964.619743055555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45964.619743055555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45964.619743055555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45964.619743055555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45964.619743055555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45964.619743055555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45964.619743055555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45964.619743055555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45964.619743055555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45964.619743055555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45964.619743055555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45964.619743055555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45964.619743055555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45964.619743055555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45964.619743055555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45964.619743055555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45964.619743055555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45964.619743055555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45964.619743055555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45964.619743055555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45964.619743055555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45964.619743055555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45964.619743055555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45964.619743055555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45964.619743055555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45964.619743055555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45964.619743055555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45964.619743055555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45964.619743055555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45964.619743055555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45964.619743055555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45964.619743055555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45964.619743055555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45964.619743055555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45964.619743055555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45964.619743055555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45964.619743055555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45964.619743055555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45964.619743055555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45964.619743055555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45964.619743055555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45964.619743055555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45964.619743055555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45964.619743055555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45964.619743055555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45964.619743055555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45964.619743055555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45964.619743055555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45964.619743055555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45964.619743055555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45964.619743055555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45964.619743055555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45964.619743055555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45964.619743055555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45964.619743055555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45964.619743055555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45964.619743055555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45964.619743055555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45964.619743055555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45964.619743055555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45964.619743055555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45964.619743055555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45964.619743055555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45964.619743055555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45964.619743055555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45964.619743055555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45964.619743055555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45964.619743055555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45964.619743055555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45964.619743055555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45964.619743055555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45964.619743055555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45964.619743055555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45964.619743055555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45964.619743055555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45964.619743055555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45964.619743055555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45964.619743055555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45964.619743055555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45964.619743055555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45964.619743055555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45964.619743055555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45964.619743055555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45964.619743055555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45964.619743055555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45964.619743055555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45964.619743055555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45964.619743055555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45964.619743055555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45964.619743055555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45964.619743055555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45964.619743055555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45964.619743055555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45964.619743055555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45964.619743055555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45964.619743055555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45964.619743055555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45964.619743055555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45964.619743055555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45964.619743055555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45964.619743055555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45964.619743055555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45964.619743055555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45964.619743055555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45964.619743055555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45964.619743055555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45964.619743055555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45964.619743055555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45964.619743055555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45964.619743055555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45964.619743055555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45964.619743055555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45964.619743055555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45964.619743055555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45964.619743055555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45964.619743055555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45964.619743055555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45964.619743055555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45964.619743055555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45964.619743055555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45964.619743055555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45964.619743055555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45964.619743055555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45964.619743055555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45964.619743055555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45964.619743055555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45964.619743055555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45964.619743055555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45964.619743055555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45964.619743055555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45964.619743055555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45964.619743055555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45964.619743055555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45964.619743055555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45964.619743055555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45964.619743055555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45964.619743055555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45964.619743055555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45964.619743055555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45964.619743055555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45964.619743055555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45964.619743055555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45964.619743055555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45964.619743055555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45964.619743055555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45964.619743055555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45964.619743055555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45964.619743055555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45964.619743055555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45964.619743055555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45964.619743055555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45964.619743055555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45964.619743055555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45964.619743055555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45964.619743055555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45964.619743055555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45964.619743055555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45964.619743055555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45964.619743055555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45964.619743055555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45964.619743055555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45964.619743055555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45964.619743055555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45964.619743055555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45964.619743055555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45964.619743055555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45964.619743055555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45964.619743055555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45964.619743055555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45964.619743055555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45964.619743055555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45964.619743055555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45964.619743055555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45964.619743055555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45964.619743055555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45964.619743055555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45964.619743055555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45964.619743055555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45964.619743055555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45964.619743055555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45964.619743055555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45964.619743055555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45964.619743055555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45964.619743055555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45964.619743055555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45964.619743055555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45964.619743055555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45964.619743055555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45964.619743055555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45964.619743055555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45964.619743055555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45964.619743055555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45964.619743055555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45964.619743055555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45964.619743055555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45964.619743055555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45964.619743055555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45964.619743055555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45964.619743055555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45964.619743055555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45964.619743055555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45964.619743055555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45964.619743055555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45964.619743055555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45964.619743055555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45964.619743055555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45964.619743055555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45964.619743055555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45964.619743055555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45964.619743055555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45964.619743055555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45964.619743055555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45964.619743055555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45964.619743055555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45964.619743055555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45964.619743055555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45964.619743055555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45964.619743055555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45964.619743055555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45964.619743055555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45964.619743055555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45964.619743055555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45964.619743055555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45964.619743055555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45964.619743055555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45964.619743055555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45964.619743055555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45964.619743055555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45964.619743055555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45964.619743055555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45964.619743055555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45964.619743055555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45964.619743055555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45964.619743055555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45964.619743055555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45964.619743055555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45964.619743055555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45964.619743055555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45964.619743055555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45964.619743055555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45964.619743055555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45964.619743055555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45964.619743055555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45964.619743055555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45964.619743055555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45964.619743055555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45964.619743055555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45964.619743055555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45964.619743055555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45964.619743055555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45964.619743055555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45964.619743055555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45964.619743055555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45964.619743055555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45964.619743055555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45964.619743055555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45964.619743055555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45964.619743055555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45964.619743055555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45964.619743055555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45964.619743055555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45964.619743055555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45964.619743055555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45964.619743055555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45964.619743055555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45964.619743055555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45964.619743055555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45964.619743055555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45964.619743055555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45964.619743055555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45964.619743055555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45964.619743055555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45964.619743055555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45964.619743055555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45964.619743055555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45964.619743055555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45964.619743055555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45964.619743055555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45964.619743055555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45964.619743055555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45964.619743055555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45964.619743055555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45964.619743055555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45964.619743055555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45964.619743055555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45964.619743055555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45964.619743055555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45964.619743055555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45964.619743055555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45964.619743055555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45964.619743055555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45964.619743055555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45964.619743055555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45964.619743055555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45964.619743055555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45964.619743055555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45964.619743055555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45964.619743055555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45964.619743055555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45964.619743055555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45964.619743055555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45964.619743055555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45964.619743055555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45964.619743055555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45964.619743055555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45964.619743055555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45964.619743055555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45964.619743055555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45964.619743055555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45964.619743055555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45964.619743055555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45964.619743055555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45964.619743055555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45964.619743055555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45964.619743055555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45964.619743055555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45964.619743055555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45964.619743055555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45964.619743055555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45964.619743055555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45964.619743055555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45964.619743055555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45964.619743055555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45964.619743055555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45964.619743055555</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261.13902546295867</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0.11835416666872334</v>
      </c>
      <c r="H3" s="122">
        <v>45964.485972222225</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4</v>
      </c>
      <c r="D4" s="120" t="s">
        <v>35038</v>
      </c>
      <c r="E4" s="97" t="s">
        <v>39021</v>
      </c>
      <c r="F4" s="122">
        <v>45964.580601851849</v>
      </c>
      <c r="G4" s="123">
        <f ca="1">IFERROR(NOW()-F4,"")</f>
        <v>3.9141203706094529E-2</v>
      </c>
      <c r="H4" s="122">
        <v>45964.562199074076</v>
      </c>
      <c r="I4" s="118" t="str">
        <f>IFERROR(VLOOKUP(D4,DB!A:F,6,0),"")</f>
        <v>SCECO</v>
      </c>
      <c r="J4" s="118" t="str">
        <f>IFERROR(VLOOKUP(D4,DB!A:G,7,0),"")</f>
        <v>Vandalized</v>
      </c>
      <c r="K4" s="124" t="s">
        <v>39121</v>
      </c>
      <c r="L4" s="120" t="str">
        <f>IFERROR(VLOOKUP(D4,DB!A:I,9,0),"")</f>
        <v>Latis</v>
      </c>
    </row>
    <row r="5" spans="1:16" ht="15" customHeight="1">
      <c r="A5" s="118"/>
      <c r="B5" s="118" t="str">
        <f>IFERROR(VLOOKUP(D5,DB!A:K,11,0),"")</f>
        <v/>
      </c>
      <c r="C5" s="119"/>
      <c r="D5" s="120"/>
      <c r="E5" s="97"/>
      <c r="F5" s="122"/>
      <c r="G5" s="123">
        <f ca="1">IFERROR(NOW()-F5,"")</f>
        <v>45964.619743055555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45964.619743055555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45964.619743055555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45964.619743055555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45964.619743055555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45964.619743055555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45964.619743055555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45964.619743055555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45964.619743055555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45964.619743055555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45964.619743055555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45964.619743055555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45964.619743055555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45964.619743055555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45964.619743055555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45964.619743055555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45964.619743055555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45964.619743055555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45964.619743055555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45964.619743055555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45964.619743055555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45964.619743055555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45964.619743055555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45964.619743055555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45964.619743055555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45964.619743055555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45964.619743055555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45964.619743055555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45964.619743055555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45964.619743055555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45964.619743055555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45964.619743055555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45964.619743055555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45964.619743055555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45964.619743055555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45964.619743055555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45964.619743055555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45964.619743055555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45964.619743055555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45964.619743055555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45964.619743055555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45964.619743055555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45964.619743055555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45964.619743055555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45964.619743055555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45964.619743055555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45964.619743055555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45964.619743055555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45964.619743055555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45964.619743055555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45964.619743055555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45964.619743055555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45964.619743055555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45964.619743055555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45964.619743055555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45964.619743055555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45964.619743055555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45964.619743055555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45964.619743055555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45964.619743055555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45964.619743055555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45964.619743055555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45964.619743055555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45964.619743055555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45964.619743055555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45964.619743055555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45964.619743055555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45964.619743055555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45964.619743055555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45964.619743055555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45964.619743055555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45964.619743055555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45964.619743055555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45964.619743055555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45964.619743055555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45964.619743055555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45964.619743055555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45964.619743055555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45964.619743055555</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45964.619743055555</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72.787682870366552</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38.430865740738227</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15.958631944442459</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38484</v>
      </c>
      <c r="E5" s="151" t="s">
        <v>39024</v>
      </c>
      <c r="F5" s="152">
        <v>45964.606377314813</v>
      </c>
      <c r="G5" s="153">
        <f ca="1">IFERROR(NOW()-F5,"")</f>
        <v>1.3365740742301568E-2</v>
      </c>
      <c r="H5" s="152">
        <v>45964.598738425928</v>
      </c>
      <c r="I5" s="151" t="str">
        <f>IFERROR(VLOOKUP(D5,DB!A:F,6,0),"")</f>
        <v>SCECO</v>
      </c>
      <c r="J5" s="151" t="str">
        <f>IFERROR(VLOOKUP(D5,DB!A:G,7,0),"")</f>
        <v>Haj Removal</v>
      </c>
      <c r="K5" s="151" t="s">
        <v>39130</v>
      </c>
      <c r="L5" s="151" t="str">
        <f>IFERROR(VLOOKUP(D5,DB!A:I,9,0),"")</f>
        <v>Latis</v>
      </c>
    </row>
    <row r="6" spans="1:13" ht="15">
      <c r="A6" s="151" t="s">
        <v>39129</v>
      </c>
      <c r="B6" s="151" t="str">
        <f>IFERROR(VLOOKUP(D6,DB!A:K,11,0),"")</f>
        <v>R5</v>
      </c>
      <c r="C6" s="151">
        <v>1</v>
      </c>
      <c r="D6" s="151" t="s">
        <v>38490</v>
      </c>
      <c r="E6" s="151" t="s">
        <v>39024</v>
      </c>
      <c r="F6" s="152">
        <v>45964.606377314813</v>
      </c>
      <c r="G6" s="153">
        <f ca="1">IFERROR(NOW()-F6,"")</f>
        <v>1.3365740742301568E-2</v>
      </c>
      <c r="H6" s="152">
        <v>45964.598738425928</v>
      </c>
      <c r="I6" s="151" t="str">
        <f>IFERROR(VLOOKUP(D6,DB!A:F,6,0),"")</f>
        <v>SCECO</v>
      </c>
      <c r="J6" s="151" t="str">
        <f>IFERROR(VLOOKUP(D6,DB!A:G,7,0),"")</f>
        <v>Haj Removal</v>
      </c>
      <c r="K6" s="151" t="s">
        <v>39130</v>
      </c>
      <c r="L6" s="151" t="str">
        <f>IFERROR(VLOOKUP(D6,DB!A:I,9,0),"")</f>
        <v>Latis</v>
      </c>
    </row>
    <row r="7" spans="1:13" ht="15">
      <c r="A7" s="151" t="s">
        <v>39129</v>
      </c>
      <c r="B7" s="151" t="str">
        <f>IFERROR(VLOOKUP(D7,DB!A:K,11,0),"")</f>
        <v>R5</v>
      </c>
      <c r="C7" s="151">
        <v>3</v>
      </c>
      <c r="D7" s="151" t="s">
        <v>38181</v>
      </c>
      <c r="E7" s="151" t="s">
        <v>39024</v>
      </c>
      <c r="F7" s="152">
        <v>45964.606377314813</v>
      </c>
      <c r="G7" s="153">
        <f ca="1">IFERROR(NOW()-F7,"")</f>
        <v>1.3365740742301568E-2</v>
      </c>
      <c r="H7" s="152">
        <v>45964.598738425928</v>
      </c>
      <c r="I7" s="151" t="str">
        <f>IFERROR(VLOOKUP(D7,DB!A:F,6,0),"")</f>
        <v>SCECO</v>
      </c>
      <c r="J7" s="151" t="str">
        <f>IFERROR(VLOOKUP(D7,DB!A:G,7,0),"")</f>
        <v>Haj Removal</v>
      </c>
      <c r="K7" s="151" t="s">
        <v>39131</v>
      </c>
      <c r="L7" s="151" t="str">
        <f>IFERROR(VLOOKUP(D7,DB!A:I,9,0),"")</f>
        <v>Latis</v>
      </c>
    </row>
    <row r="8" spans="1:13" ht="15">
      <c r="A8" s="151" t="s">
        <v>39132</v>
      </c>
      <c r="B8" s="151" t="str">
        <f>IFERROR(VLOOKUP(D8,DB!A:K,11,0),"")</f>
        <v>R5</v>
      </c>
      <c r="C8" s="151">
        <v>1</v>
      </c>
      <c r="D8" s="151" t="s">
        <v>33552</v>
      </c>
      <c r="E8" s="151" t="s">
        <v>39021</v>
      </c>
      <c r="F8" s="152">
        <v>45964.61383101852</v>
      </c>
      <c r="G8" s="153">
        <f ca="1">IFERROR(NOW()-F8,"")</f>
        <v>5.912037035159301E-3</v>
      </c>
      <c r="H8" s="152">
        <v>45964.592997685184</v>
      </c>
      <c r="I8" s="151" t="str">
        <f>IFERROR(VLOOKUP(D8,DB!A:F,6,0),"")</f>
        <v>SCECO</v>
      </c>
      <c r="J8" s="151" t="str">
        <f>IFERROR(VLOOKUP(D8,DB!A:G,7,0),"")</f>
        <v>Good</v>
      </c>
      <c r="K8" s="151" t="s">
        <v>39133</v>
      </c>
      <c r="L8" s="151" t="str">
        <f>IFERROR(VLOOKUP(D8,DB!A:I,9,0),"")</f>
        <v>Latis</v>
      </c>
    </row>
    <row r="9" spans="1:13" ht="15">
      <c r="A9" s="151" t="s">
        <v>39132</v>
      </c>
      <c r="B9" s="151" t="str">
        <f>IFERROR(VLOOKUP(D9,DB!A:K,11,0),"")</f>
        <v>R5</v>
      </c>
      <c r="C9" s="151">
        <v>4</v>
      </c>
      <c r="D9" s="151" t="s">
        <v>33427</v>
      </c>
      <c r="E9" s="151" t="s">
        <v>39021</v>
      </c>
      <c r="F9" s="152">
        <v>45964.61383101852</v>
      </c>
      <c r="G9" s="153">
        <f ca="1">IFERROR(NOW()-F9,"")</f>
        <v>5.912037035159301E-3</v>
      </c>
      <c r="H9" s="152">
        <v>45964.592997685184</v>
      </c>
      <c r="I9" s="151" t="str">
        <f>IFERROR(VLOOKUP(D9,DB!A:F,6,0),"")</f>
        <v>SCECO</v>
      </c>
      <c r="J9" s="151" t="str">
        <f>IFERROR(VLOOKUP(D9,DB!A:G,7,0),"")</f>
        <v>Vandalized</v>
      </c>
      <c r="K9" s="151" t="s">
        <v>39133</v>
      </c>
      <c r="L9" s="151" t="str">
        <f>IFERROR(VLOOKUP(D9,DB!A:I,9,0),"")</f>
        <v>Latis</v>
      </c>
    </row>
    <row r="10" spans="1:13" ht="15">
      <c r="A10" s="151"/>
      <c r="B10" s="151" t="str">
        <f>IFERROR(VLOOKUP(D10,DB!A:K,11,0),"")</f>
        <v/>
      </c>
      <c r="C10" s="151"/>
      <c r="D10" s="151"/>
      <c r="E10" s="151"/>
      <c r="F10" s="152"/>
      <c r="G10" s="153">
        <f ca="1">IFERROR(NOW()-F10,"")</f>
        <v>45964.619743055555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45964.619743055555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45964.619743055555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45964.619743055555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45964.619743055555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45964.619743055555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45964.619743055555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45964.619743055555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45964.619743055555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45964.619743055555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45964.619743055555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45964.619743055555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45964.619743055555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45964.619743055555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45964.619743055555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45964.619743055555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45964.619743055555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45964.619743055555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45964.619743055555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45964.619743055555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45964.619743055555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45964.619743055555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45964.619743055555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45964.619743055555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45964.619743055555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45964.619743055555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45964.619743055555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45964.619743055555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45964.619743055555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45964.619743055555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45964.619743055555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45964.619743055555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45964.619743055555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45964.619743055555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45964.619743055555</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45964.619743055555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45964.619743055555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45964.619743055555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45964.619743055555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45964.619743055555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45964.619743055555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45964.619743055555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45964.619743055555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45964.619743055555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45964.619743055555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45964.619743055555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45964.619743055555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45964.619743055555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45964.619743055555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45964.619743055555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45964.619743055555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45964.619743055555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45964.619743055555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45964.619743055555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45964.619743055555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45964.619743055555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45964.619743055555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45964.619743055555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45964.619743055555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45964.619743055555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45964.619743055555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45964.619743055555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45964.619743055555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45964.619743055555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45964.619743055555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45964.619743055555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45964.619743055555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45964.619743055555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45964.619743055555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45964.619743055555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45964.619743055555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45964.619743055555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45964.619743055555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45964.619743055555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45964.619743055555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45964.619743055555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45964.619743055555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45964.619743055555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45964.619743055555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45964.619743055555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45964.619743055555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45964.619743055555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45964.619743055555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45964.619743055555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45964.619743055555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45964.619743055555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45964.619743055555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45964.619743055555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45964.619743055555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45964.619743055555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45964.619743055555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45964.619743055555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45964.619743055555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45964.619743055555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45964.619743055555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45964.619743055555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45964.619743055555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45964.619743055555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45964.619743055555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45964.619743055555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45964.619743055555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45964.619743055555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45964.619743055555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45964.619743055555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45964.619743055555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45964.619743055555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45964.619743055555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45964.619743055555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45964.619743055555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45964.619743055555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45964.619743055555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45964.619743055555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45964.619743055555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45964.619743055555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45964.619743055555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45964.619743055555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45964.619743055555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45964.619743055555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45964.619743055555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45964.619743055555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45964.619743055555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45964.619743055555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45964.619743055555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45964.619743055555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45964.619743055555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45964.619743055555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45964.619743055555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45964.619743055555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45964.619743055555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45964.619743055555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45964.619743055555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45964.619743055555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45964.619743055555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45964.619743055555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45964.619743055555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45964.619743055555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45964.619743055555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45964.619743055555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45964.619743055555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45964.619743055555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45964.619743055555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45964.619743055555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45964.619743055555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45964.619743055555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45964.619743055555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45964.619743055555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45964.619743055555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45964.619743055555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45964.619743055555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45964.619743055555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45964.619743055555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45964.619743055555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45964.619743055555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45964.619743055555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45964.619743055555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45964.619743055555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45964.619743055555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45964.619743055555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45964.619743055555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45964.619743055555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45964.619743055555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45964.619743055555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45964.619743055555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45964.619743055555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45964.619743055555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45964.619743055555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45964.619743055555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45964.619743055555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45964.619743055555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45964.619743055555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45964.619743055555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45964.619743055555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45964.619743055555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45964.619743055555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45964.619743055555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45964.619743055555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45964.619743055555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45964.619743055555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45964.619743055555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45964.619743055555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45964.619743055555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45964.619743055555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45964.619743055555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45964.619743055555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45964.619743055555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45964.619743055555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45964.619743055555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45964.619743055555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45964.619743055555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45964.619743055555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45964.619743055555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45964.619743055555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45964.619743055555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45964.619743055555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45964.619743055555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45964.619743055555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45964.619743055555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45964.619743055555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45964.619743055555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45964.619743055555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45964.619743055555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45964.619743055555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45964.619743055555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45964.619743055555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45964.619743055555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45964.619743055555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45964.619743055555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45964.619743055555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45964.619743055555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45964.619743055555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45964.619743055555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45964.619743055555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45964.619743055555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45964.619743055555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45964.619743055555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45964.619743055555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45964.619743055555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45964.619743055555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45964.619743055555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45964.619743055555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45964.619743055555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45964.619743055555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45964.619743055555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45964.619743055555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45964.619743055555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45964.619743055555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45964.619743055555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45964.619743055555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45964.619743055555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45964.619743055555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45964.619743055555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45964.619743055555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45964.619743055555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45964.619743055555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45964.619743055555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45964.619743055555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45964.619743055555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45964.619743055555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45964.619743055555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45964.619743055555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45964.619743055555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45964.619743055555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45964.619743055555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45964.619743055555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45964.619743055555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45964.619743055555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45964.619743055555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45964.619743055555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45964.619743055555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45964.619743055555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45964.619743055555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45964.619743055555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45964.619743055555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45964.619743055555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45964.619743055555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45964.619743055555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45964.619743055555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45964.619743055555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45964.619743055555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45964.619743055555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45964.619743055555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45964.619743055555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45964.619743055555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45964.619743055555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45964.619743055555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45964.619743055555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45964.619743055555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45964.619743055555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45964.619743055555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45964.619743055555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45964.619743055555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45964.619743055555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45964.619743055555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45964.619743055555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45964.619743055555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45964.619743055555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45964.619743055555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45964.619743055555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45964.619743055555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45964.619743055555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45964.619743055555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45964.619743055555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45964.619743055555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45964.619743055555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45964.619743055555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45964.619743055555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45964.619743055555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45964.619743055555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45964.619743055555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45964.619743055555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45964.619743055555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45964.619743055555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45964.619743055555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45964.619743055555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45964.619743055555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45964.619743055555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45964.619743055555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45964.619743055555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45964.619743055555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45964.619743055555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45964.619743055555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45964.619743055555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45964.619743055555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45964.619743055555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45964.619743055555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45964.619743055555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45964.619743055555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45964.619743055555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45964.619743055555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45964.619743055555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45964.619743055555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45964.619743055555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45964.619743055555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45964.619743055555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45964.619743055555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45964.619743055555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45964.619743055555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45964.619743055555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45964.619743055555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45964.619743055555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45964.619743055555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45964.619743055555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45964.619743055555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45964.619743055555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45964.619743055555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45964.619743055555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45964.619743055555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45964.619743055555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45964.619743055555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45964.619743055555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45964.619743055555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45964.619743055555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45964.619743055555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45964.619743055555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45964.619743055555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45964.619743055555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45964.619743055555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45964.619743055555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45964.619743055555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45964.619743055555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45964.619743055555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45964.619743055555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45964.619743055555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45964.619743055555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45964.619743055555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45964.619743055555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45964.619743055555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45964.619743055555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45964.619743055555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45964.619743055555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45964.619743055555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45964.619743055555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45964.619743055555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45964.619743055555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45964.619743055555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45964.619743055555</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29382</v>
      </c>
      <c r="E2" s="102" t="s">
        <v>39021</v>
      </c>
      <c r="F2" s="171">
        <v>45964.581122685187</v>
      </c>
      <c r="G2" s="115">
        <f t="shared" ref="G2:G13" ca="1" si="0">IFERROR(NOW()-F2,"-")</f>
        <v>3.8620370367425494E-2</v>
      </c>
      <c r="H2" s="171">
        <v>45964.575462962966</v>
      </c>
      <c r="I2" s="169" t="str">
        <f>IFERROR(VLOOKUP(D2,DB!A:F,6,0),"")</f>
        <v>SCECO</v>
      </c>
      <c r="J2" s="169" t="str">
        <f>IFERROR(VLOOKUP(D2,DB!A:G,7,0),"")</f>
        <v>Dead</v>
      </c>
      <c r="K2" s="172" t="s">
        <v>39135</v>
      </c>
      <c r="L2" s="173" t="str">
        <f>IFERROR(VLOOKUP(D2,DB!A:I,9,0),"")</f>
        <v>Latis</v>
      </c>
    </row>
    <row r="3" spans="1:16383" ht="31.5" customHeight="1">
      <c r="A3" s="168"/>
      <c r="B3" s="169" t="str">
        <f>IFERROR(VLOOKUP(D3,DB!A:K,11,0),"")</f>
        <v/>
      </c>
      <c r="C3" s="170"/>
      <c r="D3" s="169"/>
      <c r="E3" s="102"/>
      <c r="F3" s="171"/>
      <c r="G3" s="115">
        <f t="shared" ca="1" si="0"/>
        <v>45964.619743055555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45964.619743055555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45964.619743055555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45964.619743055555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45964.619743055555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45964.619743055555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45964.619743055555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45964.619743055555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45964.619743055555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45964.619743055555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45964.619743055555</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45964.619743055555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45964.619743055555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45964.619743055555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45964.619743055555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45964.619743055555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45964.619743055555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45964.619743055555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45964.619743055555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45964.619743055555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45964.619743055555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45964.619743055555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45964.619743055555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45964.619743055555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45964.619743055555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45964.619743055555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45964.619743055555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45964.619743055555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45964.619743055555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45964.619743055555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45964.619743055555</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