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769" documentId="13_ncr:1_{F6CB121F-512D-4AA6-A0C1-0FB36C537598}" xr6:coauthVersionLast="47" xr6:coauthVersionMax="47" xr10:uidLastSave="{B1CFC197-9A9D-49DD-81FC-941DBA5130B9}"/>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<sst xmlns="http://schemas.openxmlformats.org/spreadsheetml/2006/main" count="179041" uniqueCount="39113">
  <si>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</si>
  <si>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</si>
  <si>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</si>
  <si>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</si>
  <si>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</si>
  <si>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</si>
  <si>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</si>
  <si>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</si>
  <si>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</si>
  <si>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</si>
  <si>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</si>
  <si>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</si>
  <si>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</si>
  <si>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</si>
  <si>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</si>
  <si>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</si>
  <si>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</si>
  <si>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</si>
  <si>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</si>
  <si>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</si>
  <si>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</si>
  <si>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</si>
  <si>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</si>
  <si>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</si>
  <si>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</si>
  <si>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</si>
  <si>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</si>
  <si>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</si>
  <si>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</si>
  <si>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</si>
  <si>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</si>
  <si>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</si>
  <si>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</si>
  <si>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</si>
  <si>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</si>
  <si>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</si>
  <si>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</si>
  <si>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</si>
  <si>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</si>
  <si>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</si>
  <si>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</si>
  <si>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</si>
  <si>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</si>
  <si>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</si>
  <si>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</si>
  <si>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</si>
  <si>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</si>
  <si>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</si>
  <si>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</si>
  <si>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</si>
  <si>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</si>
  <si>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</si>
  <si>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</si>
  <si>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</si>
  <si>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</si>
  <si>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</si>
  <si>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</si>
  <si>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</si>
  <si>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</si>
  <si>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</si>
  <si>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</si>
  <si>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</si>
  <si>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</si>
  <si>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</si>
  <si>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</si>
  <si>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</si>
  <si>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</si>
  <si>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</si>
  <si>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</si>
  <si>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</si>
  <si>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</si>
  <si>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</si>
  <si>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</si>
  <si>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</si>
  <si>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</si>
  <si>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</si>
  <si>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</si>
  <si>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</si>
  <si>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</si>
  <si>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</si>
  <si>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</si>
  <si>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</si>
  <si>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</si>
  <si>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</si>
  <si>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</si>
  <si>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</si>
  <si>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</si>
  <si>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</si>
  <si>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</si>
  <si>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</si>
  <si>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</si>
  <si>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</si>
  <si>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</si>
  <si>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</si>
  <si>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</si>
  <si>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</si>
  <si>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</si>
  <si>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</si>
  <si>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</si>
  <si>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</si>
  <si>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</si>
  <si>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</si>
  <si>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</si>
  <si>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</si>
  <si>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</si>
  <si>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</si>
  <si>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</si>
  <si>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</si>
  <si>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</si>
  <si>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</si>
  <si>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</si>
  <si>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</si>
  <si>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</si>
  <si>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</si>
  <si>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</si>
  <si>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</si>
  <si>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</si>
  <si>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</si>
  <si>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</si>
  <si>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</si>
  <si>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</si>
  <si>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</si>
  <si>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</si>
  <si>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</si>
  <si>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</si>
  <si>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</si>
  <si>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</si>
  <si>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</si>
  <si>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</si>
  <si>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</si>
  <si>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</si>
  <si>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</si>
  <si>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</si>
  <si>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</si>
  <si>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</si>
  <si>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</si>
  <si>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</si>
  <si>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</si>
  <si>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</si>
  <si>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</si>
  <si>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</si>
  <si>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</si>
  <si>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</si>
  <si>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</si>
  <si>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</si>
  <si>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</si>
  <si>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</si>
  <si>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</si>
  <si>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</si>
  <si>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</si>
  <si>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</si>
  <si>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</si>
  <si>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</si>
  <si>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</si>
  <si>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</si>
  <si>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</si>
  <si>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</si>
  <si>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</si>
  <si>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</si>
  <si>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</si>
  <si>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</si>
  <si>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</si>
  <si>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</si>
  <si>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</si>
  <si>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</si>
  <si>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</si>
  <si>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</si>
  <si>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</si>
  <si>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</si>
  <si>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</si>
  <si>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</si>
  <si>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</si>
  <si>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</si>
  <si>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</si>
  <si>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</si>
  <si>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</si>
  <si>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</si>
  <si>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</si>
  <si>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</si>
  <si>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</si>
  <si>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</si>
  <si>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</si>
  <si>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</si>
  <si>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</si>
  <si>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</si>
  <si>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</si>
  <si>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</si>
  <si>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</si>
  <si>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</si>
  <si>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</si>
  <si>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</si>
  <si>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</si>
  <si>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</si>
  <si>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</si>
  <si>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</si>
  <si>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</si>
  <si>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</si>
  <si>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</si>
  <si>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</si>
  <si>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</si>
  <si>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</si>
  <si>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</si>
  <si>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</si>
  <si>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</si>
  <si>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</si>
  <si>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</si>
  <si>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</si>
  <si>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</si>
  <si>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</si>
  <si>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</si>
  <si>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</si>
  <si>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</si>
  <si>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</si>
  <si>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</si>
  <si>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</si>
  <si>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</si>
  <si>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</si>
  <si>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</si>
  <si>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</si>
  <si>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</si>
  <si>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</si>
  <si>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</si>
  <si>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</si>
  <si>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</si>
  <si>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</si>
  <si>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</si>
  <si>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</si>
  <si>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</si>
  <si>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</si>
  <si>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</si>
  <si>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</si>
  <si>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</si>
  <si>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</si>
  <si>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</si>
  <si>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</si>
  <si>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</si>
  <si>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</si>
  <si>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</si>
  <si>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</si>
  <si>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</si>
  <si>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</si>
  <si>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</si>
  <si>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</si>
  <si>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</si>
  <si>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</si>
  <si>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</si>
  <si>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</si>
  <si>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</si>
  <si>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</si>
  <si>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</si>
  <si>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</si>
  <si>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</si>
  <si>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</si>
  <si>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</si>
  <si>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</si>
  <si>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</si>
  <si>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</si>
  <si>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</si>
  <si>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</si>
  <si>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</si>
  <si>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</si>
  <si>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</si>
  <si>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</si>
  <si>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</si>
  <si>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</si>
  <si>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</si>
  <si>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</si>
  <si>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</si>
  <si>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</si>
  <si>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</si>
  <si>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</si>
  <si>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</si>
  <si>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</si>
  <si>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</si>
  <si>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</si>
  <si>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</si>
  <si>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</si>
  <si>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</si>
  <si>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</si>
  <si>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</si>
  <si>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</si>
  <si>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</si>
  <si>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</si>
  <si>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</si>
  <si>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</si>
  <si>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</si>
  <si>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</si>
  <si>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</si>
  <si>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</si>
  <si>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</si>
  <si>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</si>
  <si>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</si>
  <si>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</si>
  <si>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</si>
  <si>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</si>
  <si>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</si>
  <si>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</si>
  <si>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</si>
  <si>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</si>
  <si>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</si>
  <si>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</si>
  <si>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</si>
  <si>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</si>
  <si>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</si>
  <si>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</si>
  <si>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</si>
  <si>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</si>
  <si>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</si>
  <si>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</si>
  <si>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</si>
  <si>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</si>
  <si>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</si>
  <si>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</si>
  <si>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</si>
  <si>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</si>
  <si>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</si>
  <si>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</si>
  <si>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</si>
  <si>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</si>
  <si>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</si>
  <si>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</si>
  <si>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</si>
  <si>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</si>
  <si>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</si>
  <si>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</si>
  <si>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</si>
  <si>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</si>
  <si>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</si>
  <si>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</si>
  <si>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</si>
  <si>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</si>
  <si>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</si>
  <si>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</si>
  <si>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</si>
  <si>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</si>
  <si>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</si>
  <si>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</si>
  <si>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</si>
  <si>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</si>
  <si>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</si>
  <si>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</si>
  <si>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</si>
  <si>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</si>
  <si>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</si>
  <si>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</si>
  <si>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</si>
  <si>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</si>
  <si>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</si>
  <si>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</si>
  <si>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</si>
  <si>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</si>
  <si>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</si>
  <si>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</si>
  <si>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</si>
  <si>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</si>
  <si>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</si>
  <si>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</si>
  <si>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</si>
  <si>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</si>
  <si>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</si>
  <si>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</si>
  <si>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</si>
  <si>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</si>
  <si>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</si>
  <si>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</si>
  <si>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</si>
  <si>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</si>
  <si>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</si>
  <si>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</si>
  <si>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</si>
  <si>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</si>
  <si>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</si>
  <si>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</si>
  <si>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</si>
  <si>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</si>
  <si>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</si>
  <si>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</si>
  <si>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</si>
  <si>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</si>
  <si>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</si>
  <si>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</si>
  <si>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</si>
  <si>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</si>
  <si>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</si>
  <si>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</si>
  <si>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</si>
  <si>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</si>
  <si>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</si>
  <si>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</si>
  <si>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</si>
  <si>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</si>
  <si>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</si>
  <si>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</si>
  <si>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</si>
  <si>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</si>
  <si>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</si>
  <si>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</si>
  <si>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</si>
  <si>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</si>
  <si>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</si>
  <si>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</si>
  <si>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</si>
  <si>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</si>
  <si>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</si>
  <si>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</si>
  <si>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</si>
  <si>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</si>
  <si>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</si>
  <si>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</si>
  <si>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</si>
  <si>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</si>
  <si>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</si>
  <si>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</si>
  <si>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</si>
  <si>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</si>
  <si>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</si>
  <si>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</si>
  <si>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</si>
  <si>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</si>
  <si>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</si>
  <si>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</si>
  <si>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</si>
  <si>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</si>
  <si>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</si>
  <si>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</si>
  <si>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</si>
  <si>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</si>
  <si>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</si>
  <si>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</si>
  <si>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</si>
  <si>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</si>
  <si>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</si>
  <si>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</si>
  <si>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</si>
  <si>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</si>
  <si>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</si>
  <si>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</si>
  <si>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</si>
  <si>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</si>
  <si>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</si>
  <si>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</si>
  <si>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</si>
  <si>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</si>
  <si>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</si>
  <si>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</si>
  <si>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</si>
  <si>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</si>
  <si>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</si>
  <si>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</si>
  <si>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</si>
  <si>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</si>
  <si>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</si>
  <si>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</si>
  <si>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</si>
  <si>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</si>
  <si>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</si>
  <si>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</si>
  <si>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</si>
  <si>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</si>
  <si>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</si>
  <si>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</si>
  <si>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</si>
  <si>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</si>
  <si>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</si>
  <si>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</si>
  <si>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</si>
  <si>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</si>
  <si>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</si>
  <si>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</si>
  <si>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</si>
  <si>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</si>
  <si>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</si>
  <si>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</si>
  <si>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</si>
  <si>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</si>
  <si>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</si>
  <si>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</si>
  <si>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</si>
  <si>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</si>
  <si>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</si>
  <si>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</si>
  <si>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</si>
  <si>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</si>
  <si>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</si>
  <si>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</si>
  <si>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</si>
  <si>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</si>
  <si>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</si>
  <si>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</si>
  <si>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</si>
  <si>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</si>
  <si>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</si>
  <si>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</si>
  <si>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</si>
  <si>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</si>
  <si>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</si>
  <si>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</si>
  <si>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</si>
  <si>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</si>
  <si>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</si>
  <si>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</si>
  <si>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</si>
  <si>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</si>
  <si>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</si>
  <si>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</si>
  <si>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</si>
  <si>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</si>
  <si>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</si>
  <si>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</si>
  <si>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</si>
  <si>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</si>
  <si>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</si>
  <si>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</si>
  <si>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</si>
  <si>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</si>
  <si>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</si>
  <si>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</si>
  <si>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</si>
  <si>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</si>
  <si>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</si>
  <si>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</si>
  <si>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</si>
  <si>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</si>
  <si>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</si>
  <si>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</si>
  <si>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</si>
  <si>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</si>
  <si>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</si>
  <si>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</si>
  <si>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</si>
  <si>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</si>
  <si>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</si>
  <si>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</si>
  <si>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</si>
  <si>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</si>
  <si>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</si>
  <si>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</si>
  <si>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</si>
  <si>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</si>
  <si>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</si>
  <si>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</si>
  <si>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</si>
  <si>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</si>
  <si>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</si>
  <si>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</si>
  <si>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</si>
  <si>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</si>
  <si>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</si>
  <si>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</si>
  <si>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</si>
  <si>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</si>
  <si>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</si>
  <si>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</si>
  <si>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</si>
  <si>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</si>
  <si>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</si>
  <si>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</si>
  <si>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</si>
  <si>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</si>
  <si>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</si>
  <si>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</si>
  <si>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</si>
  <si>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</si>
  <si>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</si>
  <si>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</si>
  <si>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</si>
  <si>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</si>
  <si>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</si>
  <si>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</si>
  <si>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</si>
  <si>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</si>
  <si>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</si>
  <si>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</si>
  <si>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</si>
  <si>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</si>
  <si>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</si>
  <si>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</si>
  <si>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</si>
  <si>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</si>
  <si>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</si>
  <si>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</si>
  <si>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</si>
  <si>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</si>
  <si>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</si>
  <si>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</si>
  <si>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</si>
  <si>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</si>
  <si>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</si>
  <si>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</si>
  <si>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</si>
  <si>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</si>
  <si>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</si>
  <si>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</si>
  <si>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</si>
  <si>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</si>
  <si>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</si>
  <si>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</si>
  <si>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</si>
  <si>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</si>
  <si>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</si>
  <si>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</si>
  <si>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</si>
  <si>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</si>
  <si>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</si>
  <si>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</si>
  <si>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</si>
  <si>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</si>
  <si>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</si>
  <si>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</si>
  <si>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</si>
  <si>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</si>
  <si>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</si>
  <si>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</si>
  <si>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</si>
  <si>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</si>
  <si>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</si>
  <si>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</si>
  <si>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</si>
  <si>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</si>
  <si>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</si>
  <si>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</si>
  <si>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</si>
  <si>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</si>
  <si>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</si>
  <si>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</si>
  <si>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</si>
  <si>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</si>
  <si>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</si>
  <si>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</si>
  <si>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</si>
  <si>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</si>
  <si>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</si>
  <si>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</si>
  <si>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</si>
  <si>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</si>
  <si>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</si>
  <si>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</si>
  <si>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</si>
  <si>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</si>
  <si>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</si>
  <si>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</si>
  <si>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</si>
  <si>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</si>
  <si>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</si>
  <si>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</si>
  <si>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</si>
  <si>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</si>
  <si>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</si>
  <si>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</si>
  <si>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</si>
  <si>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</si>
  <si>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</si>
  <si>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</si>
  <si>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</si>
  <si>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</si>
  <si>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</si>
  <si>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</si>
  <si>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</si>
  <si>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</si>
  <si>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</si>
  <si>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</si>
  <si>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</si>
  <si>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</si>
  <si>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</si>
  <si>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</si>
  <si>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</si>
  <si>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</si>
  <si>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</si>
  <si>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</si>
  <si>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</si>
  <si>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</si>
  <si>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</si>
  <si>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</si>
  <si>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</si>
  <si>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</si>
  <si>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</si>
  <si>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</si>
  <si>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</si>
  <si>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</si>
  <si>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</si>
  <si>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</si>
  <si>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</si>
  <si>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</si>
  <si>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</si>
  <si>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</si>
  <si>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</si>
  <si>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</si>
  <si>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</si>
  <si>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</si>
  <si>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</si>
  <si>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</si>
  <si>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</si>
  <si>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</si>
  <si>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</si>
  <si>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</si>
  <si>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</si>
  <si>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</si>
  <si>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</si>
  <si>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</si>
  <si>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</si>
  <si>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</si>
  <si>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</si>
  <si>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</si>
  <si>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</si>
  <si>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</si>
  <si>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</si>
  <si>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</si>
  <si>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</si>
  <si>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</si>
  <si>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</si>
  <si>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</si>
  <si>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</si>
  <si>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</si>
  <si>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</si>
  <si>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</si>
  <si>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</si>
  <si>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</si>
  <si>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</si>
  <si>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</si>
  <si>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</si>
  <si>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</si>
  <si>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</si>
  <si>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</si>
  <si>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</si>
  <si>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</si>
  <si>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</si>
  <si>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</si>
  <si>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</si>
  <si>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</si>
  <si>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</si>
  <si>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</si>
  <si>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</si>
  <si>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</si>
  <si>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</si>
  <si>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</si>
  <si>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</si>
  <si>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</si>
  <si>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</si>
  <si>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</si>
  <si>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</si>
  <si>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</si>
  <si>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</si>
  <si>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</si>
  <si>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</si>
  <si>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</si>
  <si>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</si>
  <si>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</si>
  <si>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</si>
  <si>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</si>
  <si>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</si>
  <si>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</si>
  <si>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</si>
  <si>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</si>
  <si>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</si>
  <si>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</si>
  <si>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</si>
  <si>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</si>
  <si>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</si>
  <si>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</si>
  <si>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</si>
  <si>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</si>
  <si>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</si>
  <si>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</si>
  <si>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</si>
  <si>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</si>
  <si>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</si>
  <si>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</si>
  <si>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</si>
  <si>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</si>
  <si>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</si>
  <si>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</si>
  <si>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</si>
  <si>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</si>
  <si>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</si>
  <si>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</si>
  <si>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</si>
  <si>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</si>
  <si>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</si>
  <si>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</si>
  <si>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</si>
  <si>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</si>
  <si>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</si>
  <si>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</si>
  <si>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</si>
  <si>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</si>
  <si>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</si>
  <si>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</si>
  <si>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</si>
  <si>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</si>
  <si>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</si>
  <si>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</si>
  <si>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</si>
  <si>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</si>
  <si>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</si>
  <si>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</si>
  <si>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</si>
  <si>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</si>
  <si>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</si>
  <si>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</si>
  <si>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</si>
  <si>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</si>
  <si>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</si>
  <si>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</si>
  <si>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</si>
  <si>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</si>
  <si>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</si>
  <si>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</si>
  <si>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</si>
  <si>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</si>
  <si>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</si>
  <si>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</si>
  <si>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</si>
  <si>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</si>
  <si>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</si>
  <si>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</si>
  <si>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</si>
  <si>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</si>
  <si>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</si>
  <si>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</si>
  <si>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</si>
  <si>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</si>
  <si>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</si>
  <si>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</si>
  <si>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</si>
  <si>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</si>
  <si>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</si>
  <si>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</si>
  <si>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</si>
  <si>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</si>
  <si>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</si>
  <si>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</si>
  <si>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</si>
  <si>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</si>
  <si>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</si>
  <si>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</si>
  <si>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</si>
  <si>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</si>
  <si>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</si>
  <si>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</si>
  <si>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</si>
  <si>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</si>
  <si>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</si>
  <si>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</si>
  <si>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</si>
  <si>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</si>
  <si>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</si>
  <si>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</si>
  <si>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</si>
  <si>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</si>
  <si>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</si>
  <si>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</si>
  <si>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</si>
  <si>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</si>
  <si>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</si>
  <si>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</si>
  <si>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</si>
  <si>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</si>
  <si>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</si>
  <si>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</si>
  <si>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</si>
  <si>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</si>
  <si>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</si>
  <si>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</si>
  <si>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</si>
  <si>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</si>
  <si>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</si>
  <si>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</si>
  <si>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</si>
  <si>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</si>
  <si>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</si>
  <si>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</si>
  <si>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</si>
  <si>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</si>
  <si>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</si>
  <si>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</si>
  <si>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</si>
  <si>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</si>
  <si>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</si>
  <si>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</si>
  <si>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</si>
  <si>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</si>
  <si>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</si>
  <si>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</si>
  <si>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</si>
  <si>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</si>
  <si>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</si>
  <si>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</si>
  <si>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</si>
  <si>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</si>
  <si>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</si>
  <si>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</si>
  <si>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</si>
  <si>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</si>
  <si>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</si>
  <si>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</si>
  <si>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</si>
  <si>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</si>
  <si>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</si>
  <si>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</si>
  <si>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</si>
  <si>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</si>
  <si>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</si>
  <si>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</si>
  <si>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</si>
  <si>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</si>
  <si>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</si>
  <si>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</si>
  <si>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</si>
  <si>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</si>
  <si>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</si>
  <si>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</si>
  <si>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</si>
  <si>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</si>
  <si>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</si>
  <si>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</si>
  <si>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</si>
  <si>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</si>
  <si>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</si>
  <si>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</si>
  <si>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</si>
  <si>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</si>
  <si>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</si>
  <si>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</si>
  <si>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</si>
  <si>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</si>
  <si>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</si>
  <si>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</si>
  <si>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</si>
  <si>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</si>
  <si>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</si>
  <si>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</si>
  <si>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</si>
  <si>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</si>
  <si>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</si>
  <si>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</si>
  <si>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</si>
  <si>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</si>
  <si>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</si>
  <si>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</si>
  <si>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</si>
  <si>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</si>
  <si>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</si>
  <si>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</si>
  <si>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</si>
  <si>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</si>
  <si>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</si>
  <si>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</si>
  <si>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</si>
  <si>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</si>
  <si>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</si>
  <si>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</si>
  <si>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</si>
  <si>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</si>
  <si>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</si>
  <si>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</si>
  <si>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</si>
  <si>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</si>
  <si>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</si>
  <si>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</si>
  <si>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</si>
  <si>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</si>
  <si>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</si>
  <si>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</si>
  <si>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</si>
  <si>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</si>
  <si>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</si>
  <si>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</si>
  <si>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</si>
  <si>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</si>
  <si>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</si>
  <si>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</si>
  <si>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</si>
  <si>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</si>
  <si>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</si>
  <si>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</si>
  <si>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</si>
  <si>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</si>
  <si>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</si>
  <si>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</si>
  <si>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</si>
  <si>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</si>
  <si>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</si>
  <si>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</si>
  <si>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</si>
  <si>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</si>
  <si>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</si>
  <si>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</si>
  <si>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</si>
  <si>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</si>
  <si>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</si>
  <si>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</si>
  <si>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</si>
  <si>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</si>
  <si>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</si>
  <si>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</si>
  <si>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</si>
  <si>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</si>
  <si>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</si>
  <si>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</si>
  <si>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</si>
  <si>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</si>
  <si>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</si>
  <si>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</si>
  <si>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</si>
  <si>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</si>
  <si>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</si>
  <si>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</si>
  <si>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</si>
  <si>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</si>
  <si>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</si>
  <si>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</si>
  <si>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</si>
  <si>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</si>
  <si>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</si>
  <si>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</si>
  <si>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</si>
  <si>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</si>
  <si>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</si>
  <si>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</si>
  <si>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</si>
  <si>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</si>
  <si>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</si>
  <si>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</si>
  <si>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</si>
  <si>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</si>
  <si>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</si>
  <si>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</si>
  <si>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</si>
  <si>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</si>
  <si>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</si>
  <si>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</si>
  <si>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</si>
  <si>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</si>
  <si>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</si>
  <si>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</si>
  <si>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</si>
  <si>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</si>
  <si>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</si>
  <si>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</si>
  <si>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</si>
  <si>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</si>
  <si>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</si>
  <si>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</si>
  <si>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</si>
  <si>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</si>
  <si>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</si>
  <si>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</si>
  <si>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</si>
  <si>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</si>
  <si>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</si>
  <si>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</si>
  <si>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</si>
  <si>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</si>
  <si>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</si>
  <si>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</si>
  <si>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</si>
  <si>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</si>
  <si>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</si>
  <si>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</si>
  <si>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</si>
  <si>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</si>
  <si>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</si>
  <si>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</si>
  <si>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</si>
  <si>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</si>
  <si>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</si>
  <si>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</si>
  <si>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</si>
  <si>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</si>
  <si>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</si>
  <si>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</si>
  <si>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</si>
  <si>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</si>
  <si>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</si>
  <si>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</si>
  <si>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</si>
  <si>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</si>
  <si>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</si>
  <si>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</si>
  <si>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</si>
  <si>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</si>
  <si>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</si>
  <si>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</si>
  <si>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</si>
  <si>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</si>
  <si>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</si>
  <si>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</si>
  <si>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</si>
  <si>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</si>
  <si>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</si>
  <si>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</si>
  <si>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</si>
  <si>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</si>
  <si>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</si>
  <si>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</si>
  <si>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</si>
  <si>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</si>
  <si>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</si>
  <si>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</si>
  <si>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</si>
  <si>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</si>
  <si>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</si>
  <si>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</si>
  <si>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</si>
  <si>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</si>
  <si>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</si>
  <si>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</si>
  <si>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</si>
  <si>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</si>
  <si>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</si>
  <si>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</si>
  <si>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</si>
  <si>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</si>
  <si>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</si>
  <si>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</si>
  <si>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</si>
  <si>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</si>
  <si>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</si>
  <si>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</si>
  <si>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</si>
  <si>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</si>
  <si>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</si>
  <si>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</si>
  <si>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</si>
  <si>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</si>
  <si>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</si>
  <si>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</si>
  <si>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</si>
  <si>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</si>
  <si>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</si>
  <si>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</si>
  <si>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</si>
  <si>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</si>
  <si>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</si>
  <si>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</si>
  <si>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</si>
  <si>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</si>
  <si>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</si>
  <si>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</si>
  <si>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</si>
  <si>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</si>
  <si>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</si>
  <si>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</si>
  <si>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</si>
  <si>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</si>
  <si>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</si>
  <si>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</si>
  <si>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</si>
  <si>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</si>
  <si>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</si>
  <si>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</si>
  <si>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</si>
  <si>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</si>
  <si>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</si>
  <si>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</si>
  <si>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</si>
  <si>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</si>
  <si>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</si>
  <si>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</si>
  <si>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</si>
  <si>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</si>
  <si>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</si>
  <si>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</si>
  <si>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</si>
  <si>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</si>
  <si>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</si>
  <si>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</si>
  <si>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</si>
  <si>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</si>
  <si>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</si>
  <si>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</si>
  <si>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</si>
  <si>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</si>
  <si>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</si>
  <si>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</si>
  <si>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</si>
  <si>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</si>
  <si>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</si>
  <si>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</si>
  <si>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</si>
  <si>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</si>
  <si>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</si>
  <si>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</si>
  <si>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</si>
  <si>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</si>
  <si>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</si>
  <si>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</si>
  <si>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</si>
  <si>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</si>
  <si>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</si>
  <si>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</si>
  <si>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</si>
  <si>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</si>
  <si>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</si>
  <si>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</si>
  <si>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</si>
  <si>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</si>
  <si>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</si>
  <si>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</si>
  <si>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</si>
  <si>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</si>
  <si>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</si>
  <si>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</si>
  <si>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</si>
  <si>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</si>
  <si>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</si>
  <si>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</si>
  <si>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</si>
  <si>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</si>
  <si>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</si>
  <si>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</si>
  <si>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</si>
  <si>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</si>
  <si>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</si>
  <si>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</si>
  <si>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</si>
  <si>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</si>
  <si>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</si>
  <si>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</si>
  <si>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</si>
  <si>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</si>
  <si>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</si>
  <si>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</si>
  <si>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</si>
  <si>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</si>
  <si>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</si>
  <si>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</si>
  <si>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</si>
  <si>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</si>
  <si>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</si>
  <si>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</si>
  <si>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</si>
  <si>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</si>
  <si>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</si>
  <si>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</si>
  <si>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</si>
  <si>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</si>
  <si>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</si>
  <si>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</si>
  <si>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</si>
  <si>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</si>
  <si>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</si>
  <si>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</si>
  <si>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</si>
  <si>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</si>
  <si>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</si>
  <si>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</si>
  <si>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</si>
  <si>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</si>
  <si>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</si>
  <si>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</si>
  <si>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</si>
  <si>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</si>
  <si>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</si>
  <si>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</si>
  <si>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</si>
  <si>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</si>
  <si>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</si>
  <si>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</si>
  <si>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</si>
  <si>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</si>
  <si>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</si>
  <si>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</si>
  <si>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</si>
  <si>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</si>
  <si>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</si>
  <si>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</si>
  <si>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</si>
  <si>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</si>
  <si>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</si>
  <si>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</si>
  <si>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</si>
  <si>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</si>
  <si>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</si>
  <si>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</si>
  <si>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</si>
  <si>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</si>
  <si>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</si>
  <si>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</si>
  <si>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</si>
  <si>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</si>
  <si>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</si>
  <si>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</si>
  <si>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</si>
  <si>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</si>
  <si>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</si>
  <si>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</si>
  <si>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</si>
  <si>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</si>
  <si>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</si>
  <si>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</si>
  <si>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</si>
  <si>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</si>
  <si>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</si>
  <si>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</si>
  <si>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</si>
  <si>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</si>
  <si>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</si>
  <si>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</si>
  <si>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</si>
  <si>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</si>
  <si>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</si>
  <si>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</si>
  <si>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</si>
  <si>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</si>
  <si>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</si>
  <si>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</si>
  <si>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</si>
  <si>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</si>
  <si>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</si>
  <si>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</si>
  <si>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</si>
  <si>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</si>
  <si>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</si>
  <si>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</si>
  <si>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</si>
  <si>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</si>
  <si>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</si>
  <si>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</si>
  <si>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</si>
  <si>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</si>
  <si>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</si>
  <si>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</si>
  <si>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</si>
  <si>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</si>
  <si>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</si>
  <si>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</si>
  <si>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</si>
  <si>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</si>
  <si>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</si>
  <si>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</si>
  <si>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</si>
  <si>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</si>
  <si>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</si>
  <si>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</si>
  <si>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</si>
  <si>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</si>
  <si>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</si>
  <si>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</si>
  <si>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</si>
  <si>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</si>
  <si>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</si>
  <si>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</si>
  <si>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</si>
  <si>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</si>
  <si>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</si>
  <si>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</si>
  <si>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</si>
  <si>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</si>
  <si>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</si>
  <si>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</si>
  <si>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</si>
  <si>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</si>
  <si>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</si>
  <si>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</si>
  <si>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</si>
  <si>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</si>
  <si>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</si>
  <si>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</si>
  <si>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</si>
  <si>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</si>
  <si>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</si>
  <si>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</si>
  <si>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</si>
  <si>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</si>
  <si>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</si>
  <si>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</si>
  <si>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</si>
  <si>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</si>
  <si>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</si>
  <si>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</si>
  <si>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</si>
  <si>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</si>
  <si>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</si>
  <si>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</si>
  <si>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</si>
  <si>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</si>
  <si>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</si>
  <si>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</si>
  <si>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</si>
  <si>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</si>
  <si>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</si>
  <si>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</si>
  <si>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</si>
  <si>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</si>
  <si>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</si>
  <si>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</si>
  <si>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</si>
  <si>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</si>
  <si>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</si>
  <si>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</si>
  <si>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</si>
  <si>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</si>
  <si>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</si>
  <si>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</si>
  <si>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</si>
  <si>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</si>
  <si>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</si>
  <si>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</si>
  <si>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</si>
  <si>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</si>
  <si>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</si>
  <si>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</si>
  <si>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</si>
  <si>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</si>
  <si>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</si>
  <si>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</si>
  <si>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</si>
  <si>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</si>
  <si>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</si>
  <si>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</si>
  <si>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</si>
  <si>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</si>
  <si>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</si>
  <si>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</si>
  <si>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</si>
  <si>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</si>
  <si>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</si>
  <si>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</si>
  <si>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</si>
  <si>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</si>
  <si>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</si>
  <si>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</si>
  <si>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</si>
  <si>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</si>
  <si>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</si>
  <si>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</si>
  <si>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</si>
  <si>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</si>
  <si>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</si>
  <si>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</si>
  <si>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</si>
  <si>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</si>
  <si>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</si>
  <si>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</si>
  <si>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</si>
  <si>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</si>
  <si>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</si>
  <si>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</si>
  <si>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</si>
  <si>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</si>
  <si>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</si>
  <si>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</si>
  <si>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</si>
  <si>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</si>
  <si>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</si>
  <si>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</si>
  <si>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</si>
  <si>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</si>
  <si>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</si>
  <si>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</si>
  <si>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</si>
  <si>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</si>
  <si>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</si>
  <si>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</si>
  <si>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</si>
  <si>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</si>
  <si>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</si>
  <si>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</si>
  <si>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</si>
  <si>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</si>
  <si>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</si>
  <si>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</si>
  <si>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</si>
  <si>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</si>
  <si>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</si>
  <si>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</si>
  <si>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</si>
  <si>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</si>
  <si>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</si>
  <si>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</si>
  <si>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</si>
  <si>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</si>
  <si>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</si>
  <si>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</si>
  <si>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</si>
  <si>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</si>
  <si>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</si>
  <si>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</si>
  <si>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</si>
  <si>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</si>
  <si>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</si>
  <si>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</si>
  <si>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</si>
  <si>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</si>
  <si>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</si>
  <si>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</si>
  <si>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</si>
  <si>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</si>
  <si>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</si>
  <si>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</si>
  <si>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</si>
  <si>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</si>
  <si>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</si>
  <si>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</si>
  <si>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</si>
  <si>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</si>
  <si>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</si>
  <si>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</si>
  <si>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</si>
  <si>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</si>
  <si>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</si>
  <si>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</si>
  <si>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</si>
  <si>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</si>
  <si>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</si>
  <si>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</si>
  <si>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</si>
  <si>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</si>
  <si>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</si>
  <si>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</si>
  <si>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</si>
  <si>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</si>
  <si>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</si>
  <si>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</si>
  <si>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</si>
  <si>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</si>
  <si>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</si>
  <si>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</si>
  <si>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</si>
  <si>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</si>
  <si>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</si>
  <si>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</si>
  <si>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</si>
  <si>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</si>
  <si>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</si>
  <si>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</si>
  <si>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</si>
  <si>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</si>
  <si>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</si>
  <si>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</si>
  <si>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</si>
  <si>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</si>
  <si>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</si>
  <si>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</si>
  <si>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</si>
  <si>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</si>
  <si>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</si>
  <si>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</si>
  <si>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</si>
  <si>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</si>
  <si>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</si>
  <si>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</si>
  <si>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</si>
  <si>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</si>
  <si>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</si>
  <si>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</si>
  <si>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</si>
  <si>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</si>
  <si>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</si>
  <si>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</si>
  <si>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</si>
  <si>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</si>
  <si>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</si>
  <si>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</si>
  <si>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</si>
  <si>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</si>
  <si>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</si>
  <si>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</si>
  <si>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</si>
  <si>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</si>
  <si>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</si>
  <si>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</si>
  <si>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</si>
  <si>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</si>
  <si>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</si>
  <si>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</si>
  <si>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</si>
  <si>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</si>
  <si>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</si>
  <si>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</si>
  <si>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</si>
  <si>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</si>
  <si>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</si>
  <si>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</si>
  <si>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</si>
  <si>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</si>
  <si>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</si>
  <si>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</si>
  <si>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</si>
  <si>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</si>
  <si>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</si>
  <si>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</si>
  <si>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</si>
  <si>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</si>
  <si>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</si>
  <si>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</si>
  <si>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</si>
  <si>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</si>
  <si>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</si>
  <si>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</si>
  <si>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</si>
  <si>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</si>
  <si>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</si>
  <si>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</si>
  <si>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</si>
  <si>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</si>
  <si>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</si>
  <si>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</si>
  <si>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</si>
  <si>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</si>
  <si>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</si>
  <si>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</si>
  <si>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</si>
  <si>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</si>
  <si>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</si>
  <si>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</si>
  <si>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</si>
  <si>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</si>
  <si>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</si>
  <si>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</si>
  <si>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</si>
  <si>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</si>
  <si>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</si>
  <si>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</si>
  <si>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</si>
  <si>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</si>
  <si>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</si>
  <si>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</si>
  <si>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</si>
  <si>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</si>
  <si>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</si>
  <si>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</si>
  <si>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</si>
  <si>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</si>
  <si>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</si>
  <si>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</si>
  <si>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</si>
  <si>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</si>
  <si>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</si>
  <si>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</si>
  <si>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</si>
  <si>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</si>
  <si>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</si>
  <si>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</si>
  <si>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</si>
  <si>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</si>
  <si>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</si>
  <si>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</si>
  <si>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</si>
  <si>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</si>
  <si>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</si>
  <si>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</si>
  <si>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</si>
  <si>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</si>
  <si>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</si>
  <si>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</si>
  <si>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</si>
  <si>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</si>
  <si>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</si>
  <si>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</si>
  <si>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</si>
  <si>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</si>
  <si>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</si>
  <si>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</si>
  <si>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</si>
  <si>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</si>
  <si>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</si>
  <si>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</si>
  <si>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</si>
  <si>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</si>
  <si>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</si>
  <si>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</si>
  <si>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</si>
  <si>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</si>
  <si>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</si>
  <si>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</si>
  <si>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</si>
  <si>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</si>
  <si>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</si>
  <si>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</si>
  <si>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</si>
  <si>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</si>
  <si>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</si>
  <si>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</si>
  <si>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</si>
  <si>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</si>
  <si>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</si>
  <si>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</si>
  <si>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</si>
  <si>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</si>
  <si>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</si>
  <si>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</si>
  <si>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</si>
  <si>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</si>
  <si>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</si>
  <si>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</si>
  <si>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</si>
  <si>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</si>
  <si>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</si>
  <si>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</si>
  <si>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</si>
  <si>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</si>
  <si>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</si>
  <si>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</si>
  <si>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</si>
  <si>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</si>
  <si>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</si>
  <si>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</si>
  <si>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</si>
  <si>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</si>
  <si>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</si>
  <si>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</si>
  <si>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</si>
  <si>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</si>
  <si>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</si>
  <si>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</si>
  <si>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</si>
  <si>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</si>
  <si>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</si>
  <si>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</si>
  <si>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</si>
  <si>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</si>
  <si>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</si>
  <si>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</si>
  <si>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</si>
  <si>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</si>
  <si>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</si>
  <si>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</si>
  <si>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</si>
  <si>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</si>
  <si>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</si>
  <si>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</si>
  <si>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</si>
  <si>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</si>
  <si>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</si>
  <si>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</si>
  <si>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</si>
  <si>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</si>
  <si>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</si>
  <si>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</si>
  <si>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</si>
  <si>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</si>
  <si>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</si>
  <si>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</si>
  <si>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</si>
  <si>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</si>
  <si>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</si>
  <si>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</si>
  <si>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</si>
  <si>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</si>
  <si>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</si>
  <si>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</si>
  <si>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</si>
  <si>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</si>
  <si>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</si>
  <si>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</si>
  <si>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</si>
  <si>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</si>
  <si>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</si>
  <si>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</si>
  <si>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</si>
  <si>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</si>
  <si>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</si>
  <si>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</si>
  <si>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</si>
  <si>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</si>
  <si>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</si>
  <si>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</si>
  <si>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</si>
  <si>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</si>
  <si>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</si>
  <si>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</si>
  <si>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</si>
  <si>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</si>
  <si>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</si>
  <si>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</si>
  <si>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</si>
  <si>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</si>
  <si>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</si>
  <si>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</si>
  <si>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</si>
  <si>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</si>
  <si>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</si>
  <si>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</si>
  <si>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</si>
  <si>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</si>
  <si>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</si>
  <si>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</si>
  <si>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</si>
  <si>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</si>
  <si>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</si>
  <si>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</si>
  <si>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</si>
  <si>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</si>
  <si>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</si>
  <si>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</si>
  <si>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</si>
  <si>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</si>
  <si>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</si>
  <si>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</si>
  <si>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</si>
  <si>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</si>
  <si>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</si>
  <si>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</si>
  <si>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</si>
  <si>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</si>
  <si>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</si>
  <si>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</si>
  <si>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</si>
  <si>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</si>
  <si>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</si>
  <si>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</si>
  <si>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</si>
  <si>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</si>
  <si>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</si>
  <si>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</si>
  <si>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</si>
  <si>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</si>
  <si>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</si>
  <si>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</si>
  <si>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</si>
  <si>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</si>
  <si>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</si>
  <si>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</si>
  <si>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</si>
  <si>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</si>
  <si>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</si>
  <si>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</si>
  <si>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</si>
  <si>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</si>
  <si>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</si>
  <si>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</si>
  <si>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</si>
  <si>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</si>
  <si>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</si>
  <si>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</si>
  <si>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</si>
  <si>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</si>
  <si>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</si>
  <si>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</si>
  <si>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</si>
  <si>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</si>
  <si>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</si>
  <si>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</si>
  <si>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</si>
  <si>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</si>
  <si>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</si>
  <si>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</si>
  <si>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</si>
  <si>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</si>
  <si>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</si>
  <si>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</si>
  <si>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</si>
  <si>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</si>
  <si>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</si>
  <si>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</si>
  <si>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</si>
  <si>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</si>
  <si>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</si>
  <si>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</si>
  <si>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</si>
  <si>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</si>
  <si>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</si>
  <si>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</si>
  <si>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</si>
  <si>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</si>
  <si>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</si>
  <si>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</si>
  <si>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</si>
  <si>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</si>
  <si>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</si>
  <si>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</si>
  <si>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</si>
  <si>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</si>
  <si>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</si>
  <si>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</si>
  <si>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</si>
  <si>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</si>
  <si>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</si>
  <si>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</si>
  <si>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</si>
  <si>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</si>
  <si>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</si>
  <si>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</si>
  <si>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</si>
  <si>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</si>
  <si>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</si>
  <si>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</si>
  <si>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</si>
  <si>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</si>
  <si>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</si>
  <si>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</si>
  <si>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</si>
  <si>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</si>
  <si>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</si>
  <si>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</si>
  <si>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</si>
  <si>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</si>
  <si>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</si>
  <si>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</si>
  <si>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</si>
  <si>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</si>
  <si>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</si>
  <si>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</si>
  <si>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</si>
  <si>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</si>
  <si>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</si>
  <si>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</si>
  <si>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</si>
  <si>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</si>
  <si>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</si>
  <si>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</si>
  <si>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</si>
  <si>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</si>
  <si>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</si>
  <si>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</si>
  <si>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</si>
  <si>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</si>
  <si>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</si>
  <si>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</si>
  <si>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</si>
  <si>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</si>
  <si>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</si>
  <si>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</si>
  <si>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</si>
  <si>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</si>
  <si>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</si>
  <si>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</si>
  <si>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</si>
  <si>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</si>
  <si>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</si>
  <si>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</si>
  <si>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</si>
  <si>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</si>
  <si>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</si>
  <si>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</si>
  <si>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</si>
  <si>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</si>
  <si>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</si>
  <si>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</si>
  <si>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</si>
  <si>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</si>
  <si>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</si>
  <si>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</si>
  <si>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</si>
  <si>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</si>
  <si>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</si>
  <si>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</si>
  <si>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</si>
  <si>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</si>
  <si>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</si>
  <si>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</si>
  <si>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</si>
  <si>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</si>
  <si>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</si>
  <si>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</si>
  <si>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</si>
  <si>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</si>
  <si>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</si>
  <si>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</si>
  <si>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</si>
  <si>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</si>
  <si>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</si>
  <si>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</si>
  <si>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</si>
  <si>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</si>
  <si>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</si>
  <si>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</si>
  <si>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</si>
  <si>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</si>
  <si>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</si>
  <si>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</si>
  <si>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</si>
  <si>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</si>
  <si>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</si>
  <si>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</si>
  <si>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</si>
  <si>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</si>
  <si>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</si>
  <si>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</si>
  <si>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</si>
  <si>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</si>
  <si>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</si>
  <si>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</si>
  <si>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</si>
  <si>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</si>
  <si>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</si>
  <si>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</si>
  <si>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</si>
  <si>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</si>
  <si>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</si>
  <si>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</si>
  <si>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</si>
  <si>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</si>
  <si>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</si>
  <si>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</si>
  <si>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</si>
  <si>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</si>
  <si>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</si>
  <si>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</si>
  <si>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</si>
  <si>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</si>
  <si>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</si>
  <si>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</si>
  <si>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</si>
  <si>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</si>
  <si>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</si>
  <si>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</si>
  <si>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</si>
  <si>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</si>
  <si>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</si>
  <si>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</si>
  <si>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</si>
  <si>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</si>
  <si>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</si>
  <si>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</si>
  <si>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</si>
  <si>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</si>
  <si>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</si>
  <si>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</si>
  <si>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</si>
  <si>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</si>
  <si>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</si>
  <si>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</si>
  <si>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</si>
  <si>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</si>
  <si>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</si>
  <si>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</si>
  <si>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</si>
  <si>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</si>
  <si>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</si>
  <si>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</si>
  <si>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</si>
  <si>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</si>
  <si>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</si>
  <si>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</si>
  <si>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</si>
  <si>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</si>
  <si>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</si>
  <si>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</si>
  <si>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</si>
  <si>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</si>
  <si>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</si>
  <si>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</si>
  <si>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</si>
  <si>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</si>
  <si>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</si>
  <si>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</si>
  <si>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</si>
  <si>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</si>
  <si>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</si>
  <si>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</si>
  <si>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</si>
  <si>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</si>
  <si>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</si>
  <si>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</si>
  <si>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</si>
  <si>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</si>
  <si>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</si>
  <si>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</si>
  <si>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</si>
  <si>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</si>
  <si>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</si>
  <si>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</si>
  <si>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</si>
  <si>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</si>
  <si>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</si>
  <si>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</si>
  <si>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</si>
  <si>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</si>
  <si>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</si>
  <si>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</si>
  <si>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</si>
  <si>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</si>
  <si>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</si>
  <si>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</si>
  <si>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</si>
  <si>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</si>
  <si>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</si>
  <si>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</si>
  <si>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</si>
  <si>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</si>
  <si>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</si>
  <si>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</si>
  <si>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</si>
  <si>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</si>
  <si>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</si>
  <si>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</si>
  <si>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</si>
  <si>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</si>
  <si>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</si>
  <si>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</si>
  <si>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</si>
  <si>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</si>
  <si>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</si>
  <si>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</si>
  <si>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</si>
  <si>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</si>
  <si>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</si>
  <si>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</si>
  <si>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</si>
  <si>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</si>
  <si>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</si>
  <si>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</si>
  <si>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</si>
  <si>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</si>
  <si>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</si>
  <si>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</si>
  <si>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</si>
  <si>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</si>
  <si>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</si>
  <si>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</si>
  <si>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</si>
  <si>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</si>
  <si>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</si>
  <si>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</si>
  <si>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</si>
  <si>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</si>
  <si>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</si>
  <si>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</si>
  <si>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</si>
  <si>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</si>
  <si>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</si>
  <si>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</si>
  <si>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</si>
  <si>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</si>
  <si>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</si>
  <si>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</si>
  <si>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</si>
  <si>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</si>
  <si>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</si>
  <si>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</si>
  <si>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</si>
  <si>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</si>
  <si>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</si>
  <si>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</si>
  <si>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</si>
  <si>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</si>
  <si>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</si>
  <si>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</si>
  <si>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</si>
  <si>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</si>
  <si>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</si>
  <si>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</si>
  <si>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</si>
  <si>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</si>
  <si>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</si>
  <si>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</si>
  <si>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</si>
  <si>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</si>
  <si>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</si>
  <si>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</si>
  <si>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</si>
  <si>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</si>
  <si>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</si>
  <si>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</si>
  <si>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</si>
  <si>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</si>
  <si>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</si>
  <si>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</si>
  <si>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</si>
  <si>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</si>
  <si>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</si>
  <si>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</si>
  <si>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</si>
  <si>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</si>
  <si>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</si>
  <si>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</si>
  <si>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</si>
  <si>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</si>
  <si>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</si>
  <si>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</si>
  <si>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</si>
  <si>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</si>
  <si>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</si>
  <si>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</si>
  <si>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</si>
  <si>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</si>
  <si>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</si>
  <si>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</si>
  <si>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</si>
  <si>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</si>
  <si>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</si>
  <si>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</si>
  <si>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</si>
  <si>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</si>
  <si>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</si>
  <si>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</si>
  <si>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</si>
  <si>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</si>
  <si>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</si>
  <si>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</si>
  <si>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</si>
  <si>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</si>
  <si>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</si>
  <si>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</si>
  <si>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</si>
  <si>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</si>
  <si>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</si>
  <si>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</si>
  <si>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</si>
  <si>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</si>
  <si>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</si>
  <si>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</si>
  <si>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</si>
  <si>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</si>
  <si>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</si>
  <si>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</si>
  <si>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</si>
  <si>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</si>
  <si>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</si>
  <si>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</si>
  <si>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</si>
  <si>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</si>
  <si>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</si>
  <si>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</si>
  <si>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</si>
  <si>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</si>
  <si>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</si>
  <si>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</si>
  <si>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</si>
  <si>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</si>
  <si>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</si>
  <si>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</si>
  <si>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</si>
  <si>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</si>
  <si>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</si>
  <si>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</si>
  <si>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</si>
  <si>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</si>
  <si>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</si>
  <si>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</si>
  <si>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</si>
  <si>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</si>
  <si>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</si>
  <si>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</si>
  <si>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</si>
  <si>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</si>
  <si>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</si>
  <si>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</si>
  <si>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</si>
  <si>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</si>
  <si>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</si>
  <si>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</si>
  <si>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</si>
  <si>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</si>
  <si>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</si>
  <si>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</si>
  <si>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</si>
  <si>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</si>
  <si>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</si>
  <si>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</si>
  <si>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</si>
  <si>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</si>
  <si>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</si>
  <si>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</si>
  <si>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</si>
  <si>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</si>
  <si>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</si>
  <si>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</si>
  <si>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</si>
  <si>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</si>
  <si>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</si>
  <si>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</si>
  <si>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</si>
  <si>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</si>
  <si>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</si>
  <si>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</si>
  <si>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</si>
  <si>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</si>
  <si>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</si>
  <si>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</si>
  <si>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</si>
  <si>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</si>
  <si>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</si>
  <si>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</si>
  <si>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</si>
  <si>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</si>
  <si>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</si>
  <si>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</si>
  <si>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</si>
  <si>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</si>
  <si>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</si>
  <si>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</si>
  <si>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</si>
  <si>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</si>
  <si>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</si>
  <si>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</si>
  <si>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</si>
  <si>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</si>
  <si>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</si>
  <si>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</si>
  <si>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</si>
  <si>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</si>
  <si>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</si>
  <si>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</si>
  <si>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</si>
  <si>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</si>
  <si>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</si>
  <si>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</si>
  <si>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</si>
  <si>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</si>
  <si>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</si>
  <si>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</si>
  <si>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</si>
  <si>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</si>
  <si>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</si>
  <si>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</si>
  <si>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</si>
  <si>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</si>
  <si>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</si>
  <si>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</si>
  <si>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</si>
  <si>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</si>
  <si>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</si>
  <si>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</si>
  <si>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</si>
  <si>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</si>
  <si>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</si>
  <si>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</si>
  <si>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</si>
  <si>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</si>
  <si>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</si>
  <si>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</si>
  <si>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</si>
  <si>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</si>
  <si>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</si>
  <si>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</si>
  <si>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</si>
  <si>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</si>
  <si>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</si>
  <si>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</si>
  <si>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</si>
  <si>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</si>
  <si>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</si>
  <si>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</si>
  <si>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</si>
  <si>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</si>
  <si>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</si>
  <si>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</si>
  <si>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</si>
  <si>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</si>
  <si>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</si>
  <si>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</si>
  <si>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</si>
  <si>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</si>
  <si>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</si>
  <si>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</si>
  <si>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</si>
  <si>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</si>
  <si>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</si>
  <si>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</si>
  <si>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</si>
  <si>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</si>
  <si>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</si>
  <si>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</si>
  <si>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</si>
  <si>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</si>
  <si>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</si>
  <si>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</si>
  <si>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</si>
  <si>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</si>
  <si>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</si>
  <si>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</si>
  <si>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</si>
  <si>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</si>
  <si>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</si>
  <si>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</si>
  <si>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</si>
  <si>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</si>
  <si>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</si>
  <si>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</si>
  <si>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</si>
  <si>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</si>
  <si>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</si>
  <si>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</si>
  <si>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</si>
  <si>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</si>
  <si>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</si>
  <si>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</si>
  <si>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</si>
  <si>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</si>
  <si>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</si>
  <si>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</si>
  <si>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</si>
  <si>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</si>
  <si>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</si>
  <si>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</si>
  <si>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</si>
  <si>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</si>
  <si>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</si>
  <si>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</si>
  <si>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</si>
  <si>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</si>
  <si>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</si>
  <si>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</si>
  <si>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</si>
  <si>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</si>
  <si>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</si>
  <si>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</si>
  <si>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</si>
  <si>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</si>
  <si>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</si>
  <si>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</si>
  <si>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</si>
  <si>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</si>
  <si>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</si>
  <si>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</si>
  <si>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</si>
  <si>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</si>
  <si>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</si>
  <si>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</si>
  <si>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</si>
  <si>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</si>
  <si>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</si>
  <si>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</si>
  <si>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</si>
  <si>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</si>
  <si>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</si>
  <si>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</si>
  <si>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</si>
  <si>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</si>
  <si>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</si>
  <si>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</si>
  <si>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</si>
  <si>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</si>
  <si>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</si>
  <si>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</si>
  <si>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</si>
  <si>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</si>
  <si>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</si>
  <si>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</si>
  <si>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</si>
  <si>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</si>
  <si>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</si>
  <si>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</si>
  <si>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</si>
  <si>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</si>
  <si>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</si>
  <si>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</si>
  <si>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</si>
  <si>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</si>
  <si>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</si>
  <si>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</si>
  <si>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</si>
  <si>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</si>
  <si>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</si>
  <si>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</si>
  <si>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</si>
  <si>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</si>
  <si>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</si>
  <si>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</si>
  <si>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</si>
  <si>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</si>
  <si>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</si>
  <si>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</si>
  <si>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</si>
  <si>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</si>
  <si>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</si>
  <si>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</si>
  <si>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</si>
  <si>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</si>
  <si>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</si>
  <si>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</si>
  <si>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</si>
  <si>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</si>
  <si>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</si>
  <si>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</si>
  <si>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</si>
  <si>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</si>
  <si>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</si>
  <si>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</si>
  <si>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</si>
  <si>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</si>
  <si>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</si>
  <si>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</si>
  <si>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</si>
  <si>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</si>
  <si>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</si>
  <si>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</si>
  <si>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</si>
  <si>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</si>
  <si>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</si>
  <si>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</si>
  <si>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</si>
  <si>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</si>
  <si>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</si>
  <si>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</si>
  <si>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</si>
  <si>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</si>
  <si>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</si>
  <si>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</si>
  <si>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</si>
  <si>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</si>
  <si>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</si>
  <si>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</si>
  <si>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</si>
  <si>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</si>
  <si>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</si>
  <si>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</si>
  <si>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</si>
  <si>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</si>
  <si>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</si>
  <si>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</si>
  <si>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</si>
  <si>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</si>
  <si>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</si>
  <si>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</si>
  <si>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</si>
  <si>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</si>
  <si>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</si>
  <si>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</si>
  <si>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</si>
  <si>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</si>
  <si>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</si>
  <si>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</si>
  <si>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</si>
  <si>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</si>
  <si>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</si>
  <si>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</si>
  <si>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</si>
  <si>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</si>
  <si>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</si>
  <si>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</si>
  <si>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</si>
  <si>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</si>
  <si>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</si>
  <si>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</si>
  <si>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</si>
  <si>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</si>
  <si>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</si>
  <si>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</si>
  <si>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</si>
  <si>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</si>
  <si>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</si>
  <si>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</si>
  <si>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</si>
  <si>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</si>
  <si>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</si>
  <si>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</si>
  <si>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</si>
  <si>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</si>
  <si>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</si>
  <si>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</si>
  <si>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</si>
  <si>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</si>
  <si>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</si>
  <si>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</si>
  <si>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</si>
  <si>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</si>
  <si>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</si>
  <si>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</si>
  <si>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</si>
  <si>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</si>
  <si>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</si>
  <si>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</si>
  <si>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</si>
  <si>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</si>
  <si>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</si>
  <si>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</si>
  <si>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</si>
  <si>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</si>
  <si>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</si>
  <si>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</si>
  <si>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</si>
  <si>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</si>
  <si>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</si>
  <si>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</si>
  <si>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</si>
  <si>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</si>
  <si>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</si>
  <si>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</si>
  <si>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</si>
  <si>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</si>
  <si>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</si>
  <si>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</si>
  <si>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</si>
  <si>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</si>
  <si>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</si>
  <si>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</si>
  <si>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</si>
  <si>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</si>
  <si>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</si>
  <si>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</si>
  <si>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</si>
  <si>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</si>
  <si>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</si>
  <si>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</si>
  <si>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</si>
  <si>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</si>
  <si>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</si>
  <si>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</si>
  <si>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</si>
  <si>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</si>
  <si>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</si>
  <si>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</si>
  <si>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</si>
  <si>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</si>
  <si>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</si>
  <si>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</si>
  <si>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</si>
  <si>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</si>
  <si>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</si>
  <si>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</si>
  <si>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</si>
  <si>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</si>
  <si>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</si>
  <si>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</si>
  <si>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</si>
  <si>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</si>
  <si>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</si>
  <si>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</si>
  <si>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</si>
  <si>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</si>
  <si>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</si>
  <si>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</si>
  <si>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</si>
  <si>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</si>
  <si>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</si>
  <si>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</si>
  <si>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</si>
  <si>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</si>
  <si>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</si>
  <si>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</si>
  <si>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</si>
  <si>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</si>
  <si>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</si>
  <si>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</si>
  <si>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</si>
  <si>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</si>
  <si>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</si>
  <si>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</si>
  <si>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</si>
  <si>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</si>
  <si>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</si>
  <si>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</si>
  <si>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</si>
  <si>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</si>
  <si>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</si>
  <si>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</si>
  <si>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</si>
  <si>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</si>
  <si>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</si>
  <si>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</si>
  <si>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</si>
  <si>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</si>
  <si>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</si>
  <si>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</si>
  <si>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</si>
  <si>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</si>
  <si>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</si>
  <si>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</si>
  <si>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</si>
  <si>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</si>
  <si>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</si>
  <si>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</si>
  <si>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</si>
  <si>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</si>
  <si>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</si>
  <si>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</si>
  <si>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</si>
  <si>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</si>
  <si>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</si>
  <si>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</si>
  <si>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</si>
  <si>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</si>
  <si>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</si>
  <si>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</si>
  <si>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</si>
  <si>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</si>
  <si>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</si>
  <si>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</si>
  <si>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</si>
  <si>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</si>
  <si>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</si>
  <si>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</si>
  <si>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</si>
  <si>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</si>
  <si>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</si>
  <si>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</si>
  <si>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</si>
  <si>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</si>
  <si>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</si>
  <si>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</si>
  <si>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</si>
  <si>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</si>
  <si>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</si>
  <si>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</si>
  <si>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</si>
  <si>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</si>
  <si>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</si>
  <si>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</si>
  <si>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</si>
  <si>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</si>
  <si>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</si>
  <si>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</si>
  <si>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</si>
  <si>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</si>
  <si>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</si>
  <si>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</si>
  <si>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</si>
  <si>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</si>
  <si>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</si>
  <si>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</si>
  <si>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</si>
  <si>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</si>
  <si>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</si>
  <si>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</si>
  <si>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</si>
  <si>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</si>
  <si>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</si>
  <si>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</si>
  <si>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</si>
  <si>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</si>
  <si>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</si>
  <si>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</si>
  <si>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</si>
  <si>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</si>
  <si>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</si>
  <si>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</si>
  <si>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</si>
  <si>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</si>
  <si>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</si>
  <si>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</si>
  <si>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</si>
  <si>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</si>
  <si>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</si>
  <si>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</si>
  <si>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</si>
  <si>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</si>
  <si>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</si>
  <si>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</si>
  <si>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</si>
  <si>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</si>
  <si>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</si>
  <si>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</si>
  <si>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</si>
  <si>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</si>
  <si>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</si>
  <si>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</si>
  <si>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</si>
  <si>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</si>
  <si>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</si>
  <si>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</si>
  <si>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</si>
  <si>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</si>
  <si>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</si>
  <si>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</si>
  <si>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</si>
  <si>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</si>
  <si>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</si>
  <si>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</si>
  <si>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</si>
  <si>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</si>
  <si>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</si>
  <si>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</si>
  <si>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</si>
  <si>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</si>
  <si>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</si>
  <si>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</si>
  <si>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</si>
  <si>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</si>
  <si>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</si>
  <si>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</si>
  <si>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</si>
  <si>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</si>
  <si>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</si>
  <si>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</si>
  <si>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</si>
  <si>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</si>
  <si>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</si>
  <si>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</si>
  <si>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</si>
  <si>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</si>
  <si>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</si>
  <si>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</si>
  <si>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</si>
  <si>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</si>
  <si>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</si>
  <si>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</si>
  <si>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</si>
  <si>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</si>
  <si>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</si>
  <si>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</si>
  <si>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</si>
  <si>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</si>
  <si>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</si>
  <si>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</si>
  <si>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</si>
  <si>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</si>
  <si>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</si>
  <si>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</si>
  <si>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</si>
  <si>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</si>
  <si>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</si>
  <si>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</si>
  <si>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</si>
  <si>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</si>
  <si>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</si>
  <si>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</si>
  <si>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</si>
  <si>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</si>
  <si>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</si>
  <si>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</si>
  <si>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</si>
  <si>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</si>
  <si>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</si>
  <si>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</si>
  <si>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</si>
  <si>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</si>
  <si>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</si>
  <si>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</si>
  <si>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</si>
  <si>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</si>
  <si>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</si>
  <si>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</si>
  <si>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</si>
  <si>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</si>
  <si>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</si>
  <si>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</si>
  <si>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</si>
  <si>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</si>
  <si>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</si>
  <si>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</si>
  <si>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</si>
  <si>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</si>
  <si>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</si>
  <si>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</si>
  <si>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</si>
  <si>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</si>
  <si>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</si>
  <si>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</si>
  <si>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</si>
  <si>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</si>
  <si>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</si>
  <si>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</si>
  <si>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</si>
  <si>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</si>
  <si>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</si>
  <si>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</si>
  <si>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</si>
  <si>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</si>
  <si>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</si>
  <si>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</si>
  <si>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</si>
  <si>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</si>
  <si>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</si>
  <si>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</si>
  <si>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</si>
  <si>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</si>
  <si>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</si>
  <si>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</si>
  <si>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</si>
  <si>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</si>
  <si>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</si>
  <si>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</si>
  <si>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</si>
  <si>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</si>
  <si>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</si>
  <si>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</si>
  <si>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</si>
  <si>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</si>
  <si>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</si>
  <si>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</si>
  <si>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</si>
  <si>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</si>
  <si>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</si>
  <si>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</si>
  <si>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</si>
  <si>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</si>
  <si>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</si>
  <si>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</si>
  <si>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</si>
  <si>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</si>
  <si>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</si>
  <si>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</si>
  <si>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</si>
  <si>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</si>
  <si>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</si>
  <si>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</si>
  <si>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</si>
  <si>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</si>
  <si>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</si>
  <si>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</si>
  <si>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</si>
  <si>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</si>
  <si>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</si>
  <si>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</si>
  <si>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</si>
  <si>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</si>
  <si>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</si>
  <si>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</si>
  <si>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</si>
  <si>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</si>
  <si>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</si>
  <si>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</si>
  <si>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</si>
  <si>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</si>
  <si>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</si>
  <si>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</si>
  <si>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</si>
  <si>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</si>
  <si>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</si>
  <si>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</si>
  <si>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</si>
  <si>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</si>
  <si>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</si>
  <si>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</si>
  <si>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</si>
  <si>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</si>
  <si>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</si>
  <si>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</si>
  <si>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</si>
  <si>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</si>
  <si>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</si>
  <si>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</si>
  <si>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</si>
  <si>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</si>
  <si>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</si>
  <si>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</si>
  <si>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</si>
  <si>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</si>
  <si>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</si>
  <si>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</si>
  <si>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</si>
  <si>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</si>
  <si>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</si>
  <si>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</si>
  <si>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</si>
  <si>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</si>
  <si>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</si>
  <si>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</si>
  <si>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</si>
  <si>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</si>
  <si>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</si>
  <si>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</si>
  <si>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</si>
  <si>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</si>
  <si>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</si>
  <si>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</si>
  <si>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</si>
  <si>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</si>
  <si>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</si>
  <si>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</si>
  <si>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</si>
  <si>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</si>
  <si>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</si>
  <si>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</si>
  <si>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</si>
  <si>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</si>
  <si>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</si>
  <si>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</si>
  <si>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</si>
  <si>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</si>
  <si>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</si>
  <si>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</si>
  <si>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</si>
  <si>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</si>
  <si>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</si>
  <si>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</si>
  <si>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</si>
  <si>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</si>
  <si>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</si>
  <si>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</si>
  <si>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</si>
  <si>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</si>
  <si>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</si>
  <si>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</si>
  <si>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</si>
  <si>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</si>
  <si>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</si>
  <si>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</si>
  <si>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</si>
  <si>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</si>
  <si>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</si>
  <si>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</si>
  <si>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</si>
  <si>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</si>
  <si>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</si>
  <si>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</si>
  <si>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</si>
  <si>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</si>
  <si>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</si>
  <si>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</si>
  <si>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</si>
  <si>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</si>
  <si>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</si>
  <si>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</si>
  <si>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</si>
  <si>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</si>
  <si>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</si>
  <si>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</si>
  <si>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</si>
  <si>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</si>
  <si>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</si>
  <si>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</si>
  <si>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</si>
  <si>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</si>
  <si>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</si>
  <si>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</si>
  <si>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</si>
  <si>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</si>
  <si>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</si>
  <si>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</si>
  <si>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</si>
  <si>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</si>
  <si>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</si>
  <si>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</si>
  <si>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</si>
  <si>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</si>
  <si>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</si>
  <si>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</si>
  <si>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</si>
  <si>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</si>
  <si>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</si>
  <si>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</si>
  <si>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</si>
  <si>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</si>
  <si>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</si>
  <si>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</si>
  <si>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</si>
  <si>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</si>
  <si>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</si>
  <si>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</si>
  <si>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</si>
  <si>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</si>
  <si>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</si>
  <si>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</si>
  <si>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</si>
  <si>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</si>
  <si>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</si>
  <si>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</si>
  <si>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</si>
  <si>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</si>
  <si>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</si>
  <si>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</si>
  <si>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</si>
  <si>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</si>
  <si>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</si>
  <si>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</si>
  <si>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</si>
  <si>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</si>
  <si>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</si>
  <si>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</si>
  <si>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</si>
  <si>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</si>
  <si>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</si>
  <si>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</si>
  <si>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</si>
  <si>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</si>
  <si>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</si>
  <si>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</si>
  <si>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</si>
  <si>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</si>
  <si>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</si>
  <si>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</si>
  <si>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</si>
  <si>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</si>
  <si>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</si>
  <si>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</si>
  <si>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</si>
  <si>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</si>
  <si>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</si>
  <si>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</si>
  <si>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</si>
  <si>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</si>
  <si>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</si>
  <si>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</si>
  <si>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</si>
  <si>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</si>
  <si>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</si>
  <si>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</si>
  <si>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</si>
  <si>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</si>
  <si>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</si>
  <si>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</si>
  <si>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</si>
  <si>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</si>
  <si>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</si>
  <si>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</si>
  <si>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</si>
  <si>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</si>
  <si>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</si>
  <si>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</si>
  <si>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</si>
  <si>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</si>
  <si>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</si>
  <si>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</si>
  <si>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</si>
  <si>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</si>
  <si>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</si>
  <si>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</si>
  <si>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</si>
  <si>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</si>
  <si>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</si>
  <si>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</si>
  <si>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</si>
  <si>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</si>
  <si>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</si>
  <si>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</si>
  <si>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</si>
  <si>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</si>
  <si>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</si>
  <si>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</si>
  <si>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</si>
  <si>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</si>
  <si>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</si>
  <si>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</si>
  <si>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</si>
  <si>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</si>
  <si>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</si>
  <si>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</si>
  <si>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</si>
  <si>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</si>
  <si>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</si>
  <si>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</si>
  <si>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</si>
  <si>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</si>
  <si>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</si>
  <si>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</si>
  <si>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</si>
  <si>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</si>
  <si>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</si>
  <si>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</si>
  <si>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</si>
  <si>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</si>
  <si>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</si>
  <si>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</si>
  <si>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</si>
  <si>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</si>
  <si>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</si>
  <si>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</si>
  <si>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</si>
  <si>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</si>
  <si>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</si>
  <si>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</si>
  <si>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</si>
  <si>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</si>
  <si>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</si>
  <si>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</si>
  <si>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</si>
  <si>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</si>
  <si>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</si>
  <si>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</si>
  <si>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</si>
  <si>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</si>
  <si>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</si>
  <si>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</si>
  <si>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</si>
  <si>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</si>
  <si>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</si>
  <si>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</si>
  <si>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</si>
  <si>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</si>
  <si>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</si>
  <si>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</si>
  <si>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</si>
  <si>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</si>
  <si>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</si>
  <si>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</si>
  <si>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</si>
  <si>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</si>
  <si>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</si>
  <si>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</si>
  <si>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</si>
  <si>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</si>
  <si>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</si>
  <si>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</si>
  <si>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</si>
  <si>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</si>
  <si>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</si>
  <si>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</si>
  <si>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</si>
  <si>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</si>
  <si>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</si>
  <si>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</si>
  <si>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</si>
  <si>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</si>
  <si>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</si>
  <si>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</si>
  <si>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</si>
  <si>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</si>
  <si>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</si>
  <si>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</si>
  <si>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</si>
  <si>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</si>
  <si>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</si>
  <si>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</si>
  <si>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</si>
  <si>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</si>
  <si>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</si>
  <si>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</si>
  <si>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</si>
  <si>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</si>
  <si>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</si>
  <si>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</si>
  <si>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</si>
  <si>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</si>
  <si>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</si>
  <si>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</si>
  <si>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</si>
  <si>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</si>
  <si>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</si>
  <si>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</si>
  <si>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</si>
  <si>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</si>
  <si>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</si>
  <si>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</si>
  <si>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</si>
  <si>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</si>
  <si>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</si>
  <si>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</si>
  <si>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</si>
  <si>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</si>
  <si>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</si>
  <si>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</si>
  <si>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</si>
  <si>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</si>
  <si>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</si>
  <si>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</si>
  <si>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</si>
  <si>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</si>
  <si>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</si>
  <si>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</si>
  <si>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</si>
  <si>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</si>
  <si>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</si>
  <si>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</si>
  <si>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</si>
  <si>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</si>
  <si>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</si>
  <si>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</si>
  <si>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</si>
  <si>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</si>
  <si>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</si>
  <si>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</si>
  <si>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</si>
  <si>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</si>
  <si>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</si>
  <si>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</si>
  <si>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</si>
  <si>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</si>
  <si>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</si>
  <si>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</si>
  <si>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</si>
  <si>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</si>
  <si>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</si>
  <si>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</si>
  <si>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</si>
  <si>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</si>
  <si>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</si>
  <si>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</si>
  <si>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</si>
  <si>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</si>
  <si>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</si>
  <si>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</si>
  <si>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</si>
  <si>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</si>
  <si>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</si>
  <si>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</si>
  <si>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</si>
  <si>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</si>
  <si>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</si>
  <si>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</si>
  <si>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</si>
  <si>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</si>
  <si>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</si>
  <si>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</si>
  <si>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</si>
  <si>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</si>
  <si>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</si>
  <si>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</si>
  <si>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</si>
  <si>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</si>
  <si>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</si>
  <si>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</si>
  <si>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</si>
  <si>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</si>
  <si>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</si>
  <si>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</si>
  <si>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</si>
  <si>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</si>
  <si>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</si>
  <si>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</si>
  <si>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</si>
  <si>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</si>
  <si>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</si>
  <si>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</si>
  <si>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</si>
  <si>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</si>
  <si>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</si>
  <si>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</si>
  <si>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</si>
  <si>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</si>
  <si>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</si>
  <si>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</si>
  <si>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</si>
  <si>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</si>
  <si>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</si>
  <si>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</si>
  <si>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</si>
  <si>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</si>
  <si>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</si>
  <si>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</si>
  <si>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</si>
  <si>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</si>
  <si>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</si>
  <si>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</si>
  <si>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</si>
  <si>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</si>
  <si>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</si>
  <si>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</si>
  <si>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</si>
  <si>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</si>
  <si>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</si>
  <si>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</si>
  <si>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</si>
  <si>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</si>
  <si>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</si>
  <si>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</si>
  <si>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</si>
  <si>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</si>
  <si>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</si>
  <si>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</si>
  <si>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</si>
  <si>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</si>
  <si>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</si>
  <si>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</si>
  <si>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</si>
  <si>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</si>
  <si>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</si>
  <si>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</si>
  <si>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</si>
  <si>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</si>
  <si>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</si>
  <si>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</si>
  <si>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</si>
  <si>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</si>
  <si>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</si>
  <si>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</si>
  <si>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</si>
  <si>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</si>
  <si>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</si>
  <si>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</si>
  <si>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</si>
  <si>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</si>
  <si>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</si>
  <si>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</si>
  <si>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</si>
  <si>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</si>
  <si>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</si>
  <si>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</si>
  <si>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</si>
  <si>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</si>
  <si>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</si>
  <si>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</si>
  <si>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</si>
  <si>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</si>
  <si>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</si>
  <si>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</si>
  <si>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</si>
  <si>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</si>
  <si>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</si>
  <si>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</si>
  <si>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</si>
  <si>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</si>
  <si>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</si>
  <si>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</si>
  <si>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</si>
  <si>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</si>
  <si>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</si>
  <si>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</si>
  <si>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</si>
  <si>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</si>
  <si>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</si>
  <si>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</si>
  <si>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</si>
  <si>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</si>
  <si>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</si>
  <si>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</si>
  <si>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</si>
  <si>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</si>
  <si>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</si>
  <si>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</si>
  <si>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</si>
  <si>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</si>
  <si>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</si>
  <si>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</si>
  <si>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</si>
  <si>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</si>
  <si>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</si>
  <si>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</si>
  <si>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</si>
  <si>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</si>
  <si>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</si>
  <si>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</si>
  <si>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</si>
  <si>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</si>
  <si>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</si>
  <si>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</si>
  <si>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</si>
  <si>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</si>
  <si>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</si>
  <si>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</si>
  <si>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</si>
  <si>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</si>
  <si>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</si>
  <si>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</si>
  <si>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</si>
  <si>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</si>
  <si>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</si>
  <si>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</si>
  <si>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</si>
  <si>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</si>
  <si>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</si>
  <si>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</si>
  <si>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</si>
  <si>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</si>
  <si>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</si>
  <si>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</si>
  <si>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</si>
  <si>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</si>
  <si>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</si>
  <si>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</si>
  <si>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</si>
  <si>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</si>
  <si>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</si>
  <si>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</si>
  <si>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</si>
  <si>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</si>
  <si>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</si>
  <si>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</si>
  <si>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</si>
  <si>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</si>
  <si>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</si>
  <si>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</si>
  <si>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</si>
  <si>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</si>
  <si>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</si>
  <si>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</si>
  <si>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</si>
  <si>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</si>
  <si>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</si>
  <si>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</si>
  <si>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</si>
  <si>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</si>
  <si>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</si>
  <si>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</si>
  <si>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</si>
  <si>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</si>
  <si>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</si>
  <si>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</si>
  <si>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</si>
  <si>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</si>
  <si>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</si>
  <si>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</si>
  <si>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</si>
  <si>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</si>
  <si>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</si>
  <si>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</si>
  <si>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</si>
  <si>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</si>
  <si>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</si>
  <si>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</si>
  <si>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</si>
  <si>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</si>
  <si>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</si>
  <si>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</si>
  <si>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</si>
  <si>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</si>
  <si>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</si>
  <si>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</si>
  <si>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</si>
  <si>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</si>
  <si>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</si>
  <si>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</si>
  <si>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</si>
  <si>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</si>
  <si>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</si>
  <si>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</si>
  <si>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</si>
  <si>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</si>
  <si>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</si>
  <si>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</si>
  <si>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</si>
  <si>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</si>
  <si>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</si>
  <si>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</si>
  <si>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</si>
  <si>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</si>
  <si>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</si>
  <si>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</si>
  <si>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</si>
  <si>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</si>
  <si>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</si>
  <si>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</si>
  <si>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</si>
  <si>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</si>
  <si>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</si>
  <si>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</si>
  <si>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</si>
  <si>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</si>
  <si>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</si>
  <si>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</si>
  <si>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</si>
  <si>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</si>
  <si>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</si>
  <si>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</si>
  <si>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</si>
  <si>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</si>
  <si>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</si>
  <si>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</si>
  <si>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</si>
  <si>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</si>
  <si>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</si>
  <si>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</si>
  <si>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</si>
  <si>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</si>
  <si>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</si>
  <si>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</si>
  <si>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</si>
  <si>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</si>
  <si>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</si>
  <si>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</si>
  <si>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</si>
  <si>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</si>
  <si>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</si>
  <si>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</si>
  <si>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</si>
  <si>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</si>
  <si>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</si>
  <si>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</si>
  <si>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</si>
  <si>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</si>
  <si>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</si>
  <si>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</si>
  <si>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</si>
  <si>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</si>
  <si>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</si>
  <si>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</si>
  <si>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</si>
  <si>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</si>
  <si>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</si>
  <si>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</si>
  <si>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</si>
  <si>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</si>
  <si>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</si>
  <si>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</si>
  <si>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</si>
  <si>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</si>
  <si>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</si>
  <si>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</si>
  <si>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</si>
  <si>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</si>
  <si>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</si>
  <si>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</si>
  <si>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</si>
  <si>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</si>
  <si>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</si>
  <si>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</si>
  <si>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</si>
  <si>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</si>
  <si>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</si>
  <si>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</si>
  <si>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</si>
  <si>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</si>
  <si>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</si>
  <si>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</si>
  <si>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</si>
  <si>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</si>
  <si>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</si>
  <si>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</si>
  <si>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</si>
  <si>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</si>
  <si>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</si>
  <si>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</si>
  <si>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</si>
  <si>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</si>
  <si>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</si>
  <si>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</si>
  <si>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</si>
  <si>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</si>
  <si>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</si>
  <si>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</si>
  <si>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</si>
  <si>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</si>
  <si>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</si>
  <si>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</si>
  <si>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</si>
  <si>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</si>
  <si>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</si>
  <si>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</si>
  <si>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</si>
  <si>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</si>
  <si>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</si>
  <si>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</si>
  <si>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</si>
  <si>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</si>
  <si>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</si>
  <si>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</si>
  <si>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</si>
  <si>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</si>
  <si>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</si>
  <si>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</si>
  <si>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</si>
  <si>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</si>
  <si>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</si>
  <si>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</si>
  <si>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</si>
  <si>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</si>
  <si>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</si>
  <si>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</si>
  <si>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</si>
  <si>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</si>
  <si>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</si>
  <si>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</si>
  <si>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</si>
  <si>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</si>
  <si>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</si>
  <si>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</si>
  <si>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</si>
  <si>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</si>
  <si>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</si>
  <si>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</si>
  <si>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</si>
  <si>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</si>
  <si>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</si>
  <si>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</si>
  <si>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</si>
  <si>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</si>
  <si>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</si>
  <si>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</si>
  <si>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</si>
  <si>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</si>
  <si>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</si>
  <si>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</si>
  <si>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</si>
  <si>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</si>
  <si>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</si>
  <si>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</si>
  <si>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</si>
  <si>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</si>
  <si>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</si>
  <si>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</si>
  <si>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</si>
  <si>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</si>
  <si>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</si>
  <si>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</si>
  <si>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</si>
  <si>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</si>
  <si>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</si>
  <si>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</si>
  <si>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</si>
  <si>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</si>
  <si>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</si>
  <si>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</si>
  <si>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</si>
  <si>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</si>
  <si>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</si>
  <si>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</si>
  <si>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</si>
  <si>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</si>
  <si>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</si>
  <si>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</si>
  <si>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</si>
  <si>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</si>
  <si>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</si>
  <si>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</si>
  <si>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</si>
  <si>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</si>
  <si>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</si>
  <si>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</si>
  <si>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</si>
  <si>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</si>
  <si>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</si>
  <si>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</si>
  <si>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</si>
  <si>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</si>
  <si>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</si>
  <si>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</si>
  <si>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</si>
  <si>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</si>
  <si>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</si>
  <si>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</si>
  <si>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</si>
  <si>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</si>
  <si>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</si>
  <si>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</si>
  <si>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</si>
  <si>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</si>
  <si>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</si>
  <si>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</si>
  <si>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</si>
  <si>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</si>
  <si>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</si>
  <si>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</si>
  <si>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</si>
  <si>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</si>
  <si>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</si>
  <si>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</si>
  <si>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</si>
  <si>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</si>
  <si>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</si>
  <si>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</si>
  <si>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</si>
  <si>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</si>
  <si>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</si>
  <si>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</si>
  <si>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</si>
  <si>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</si>
  <si>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</si>
  <si>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</si>
  <si>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</si>
  <si>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</si>
  <si>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</si>
  <si>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</si>
  <si>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</si>
  <si>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</si>
  <si>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</si>
  <si>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</si>
  <si>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</si>
  <si>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</si>
  <si>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</si>
  <si>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</si>
  <si>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</si>
  <si>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</si>
  <si>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</si>
  <si>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</si>
  <si>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</si>
  <si>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</si>
  <si>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</si>
  <si>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</si>
  <si>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</si>
  <si>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</si>
  <si>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</si>
  <si>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</si>
  <si>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</si>
  <si>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</si>
  <si>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</si>
  <si>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</si>
  <si>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</si>
  <si>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</si>
  <si>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</si>
  <si>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</si>
  <si>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</si>
  <si>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</si>
  <si>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</si>
  <si>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</si>
  <si>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</si>
  <si>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</si>
  <si>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</si>
  <si>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</si>
  <si>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</si>
  <si>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</si>
  <si>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</si>
  <si>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</si>
  <si>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</si>
  <si>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</si>
  <si>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</si>
  <si>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</si>
  <si>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</si>
  <si>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</si>
  <si>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</si>
  <si>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</si>
  <si>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</si>
  <si>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</si>
  <si>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</si>
  <si>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</si>
  <si>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</si>
  <si>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</si>
  <si>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</si>
  <si>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</si>
  <si>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</si>
  <si>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</si>
  <si>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</si>
  <si>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</si>
  <si>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</si>
  <si>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</si>
  <si>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</si>
  <si>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</si>
  <si>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</si>
  <si>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</si>
  <si>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</si>
  <si>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</si>
  <si>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</si>
  <si>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</si>
  <si>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</si>
  <si>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</si>
  <si>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</si>
  <si>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</si>
  <si>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</si>
  <si>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</si>
  <si>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</si>
  <si>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</si>
  <si>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</si>
  <si>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</si>
  <si>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</si>
  <si>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</si>
  <si>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</si>
  <si>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</si>
  <si>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</si>
  <si>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</si>
  <si>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</si>
  <si>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</si>
  <si>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</si>
  <si>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</si>
  <si>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</si>
  <si>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</si>
  <si>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</si>
  <si>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</si>
  <si>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</si>
  <si>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</si>
  <si>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</si>
  <si>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</si>
  <si>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</si>
  <si>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</si>
  <si>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</si>
  <si>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</si>
  <si>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</si>
  <si>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</si>
  <si>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</si>
  <si>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</si>
  <si>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</si>
  <si>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</si>
  <si>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</si>
  <si>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</si>
  <si>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</si>
  <si>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</si>
  <si>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</si>
  <si>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</si>
  <si>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</si>
  <si>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</si>
  <si>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</si>
  <si>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</si>
  <si>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</si>
  <si>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</si>
  <si>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</si>
  <si>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</si>
  <si>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</si>
  <si>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</si>
  <si>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</si>
  <si>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</si>
  <si>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</si>
  <si>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</si>
  <si>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</si>
  <si>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</si>
  <si>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</si>
  <si>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</si>
  <si>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</si>
  <si>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</si>
  <si>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</si>
  <si>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</si>
  <si>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</si>
  <si>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</si>
  <si>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</si>
  <si>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</si>
  <si>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</si>
  <si>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</si>
  <si>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</si>
  <si>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</si>
  <si>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</si>
  <si>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</si>
  <si>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</si>
  <si>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</si>
  <si>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</si>
  <si>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</si>
  <si>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</si>
  <si>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</si>
  <si>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</si>
  <si>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</si>
  <si>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</si>
  <si>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</si>
  <si>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</si>
  <si>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</si>
  <si>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</si>
  <si>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</si>
  <si>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</si>
  <si>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</si>
  <si>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</si>
  <si>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</si>
  <si>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</si>
  <si>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</si>
  <si>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</si>
  <si>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</si>
  <si>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</si>
  <si>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</si>
  <si>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</si>
  <si>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</si>
  <si>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</si>
  <si>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</si>
  <si>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</si>
  <si>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</si>
  <si>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</si>
  <si>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</si>
  <si>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</si>
  <si>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</si>
  <si>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</si>
  <si>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</si>
  <si>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</si>
  <si>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</si>
  <si>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</si>
  <si>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</si>
  <si>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</si>
  <si>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</si>
  <si>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</si>
  <si>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</si>
  <si>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</si>
  <si>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</si>
  <si>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</si>
  <si>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</si>
  <si>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</si>
  <si>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</si>
  <si>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</si>
  <si>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</si>
  <si>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</si>
  <si>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</si>
  <si>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</si>
  <si>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</si>
  <si>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</si>
  <si>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</si>
  <si>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</si>
  <si>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</si>
  <si>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</si>
  <si>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</si>
  <si>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</si>
  <si>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</si>
  <si>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</si>
  <si>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</si>
  <si>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</si>
  <si>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</si>
  <si>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</si>
  <si>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</si>
  <si>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</si>
  <si>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</si>
  <si>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</si>
  <si>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</si>
  <si>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</si>
  <si>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</si>
  <si>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</si>
  <si>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</si>
  <si>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</si>
  <si>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</si>
  <si>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</si>
  <si>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</si>
  <si>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</si>
  <si>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</si>
  <si>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</si>
  <si>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</si>
  <si>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</si>
  <si>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</si>
  <si>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</si>
  <si>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</si>
  <si>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</si>
  <si>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</si>
  <si>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</si>
  <si>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</si>
  <si>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</si>
  <si>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</si>
  <si>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</si>
  <si>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</si>
  <si>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</si>
  <si>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</si>
  <si>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</si>
  <si>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</si>
  <si>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</si>
  <si>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</si>
  <si>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</si>
  <si>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</si>
  <si>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</si>
  <si>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</si>
  <si>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</si>
  <si>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</si>
  <si>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</si>
  <si>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</si>
  <si>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</si>
  <si>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</si>
  <si>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</si>
  <si>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</si>
  <si>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</si>
  <si>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</si>
  <si>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</si>
  <si>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</si>
  <si>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</si>
  <si>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</si>
  <si>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</si>
  <si>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</si>
  <si>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</si>
  <si>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</si>
  <si>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</si>
  <si>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</si>
  <si>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</si>
  <si>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</si>
  <si>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</si>
  <si>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</si>
  <si>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</si>
  <si>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</si>
  <si>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</si>
  <si>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</si>
  <si>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</si>
  <si>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</si>
  <si>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</si>
  <si>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</si>
  <si>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</si>
  <si>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</si>
  <si>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</si>
  <si>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</si>
  <si>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</si>
  <si>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</si>
  <si>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</si>
  <si>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</si>
  <si>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</si>
  <si>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</si>
  <si>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</si>
  <si>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</si>
  <si>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</si>
  <si>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</si>
  <si>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</si>
  <si>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</si>
  <si>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</si>
  <si>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</si>
  <si>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</si>
  <si>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</si>
  <si>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</si>
  <si>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</si>
  <si>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</si>
  <si>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</si>
  <si>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</si>
  <si>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</si>
  <si>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</si>
  <si>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</si>
  <si>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</si>
  <si>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</si>
  <si>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</si>
  <si>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</si>
  <si>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</si>
  <si>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</si>
  <si>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</si>
  <si>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</si>
  <si>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</si>
  <si>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</si>
  <si>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</si>
  <si>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</si>
  <si>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</si>
  <si>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</si>
  <si>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</si>
  <si>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</si>
  <si>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</si>
  <si>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</si>
  <si>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</si>
  <si>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</si>
  <si>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</si>
  <si>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</si>
  <si>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</si>
  <si>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</si>
  <si>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</si>
  <si>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</si>
  <si>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</si>
  <si>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</si>
  <si>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</si>
  <si>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</si>
  <si>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</si>
  <si>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</si>
  <si>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</si>
  <si>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</si>
  <si>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</si>
  <si>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</si>
  <si>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</si>
  <si>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</si>
  <si>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</si>
  <si>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</si>
  <si>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</si>
  <si>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</si>
  <si>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</si>
  <si>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</si>
  <si>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</si>
  <si>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</si>
  <si>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</si>
  <si>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</si>
  <si>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</si>
  <si>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</si>
  <si>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</si>
  <si>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</si>
  <si>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</si>
  <si>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</si>
  <si>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</si>
  <si>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</si>
  <si>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</si>
  <si>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</si>
  <si>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</si>
  <si>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</si>
  <si>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</si>
  <si>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</si>
  <si>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</si>
  <si>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</si>
  <si>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</si>
  <si>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</si>
  <si>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</si>
  <si>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</si>
  <si>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</si>
  <si>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</si>
  <si>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</si>
  <si>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</si>
  <si>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</si>
  <si>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</si>
  <si>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</si>
  <si>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</si>
  <si>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</si>
  <si>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</si>
  <si>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</si>
  <si>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</si>
  <si>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</si>
  <si>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</si>
  <si>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</si>
  <si>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</si>
  <si>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</si>
  <si>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</si>
  <si>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</si>
  <si>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</si>
  <si>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</si>
  <si>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</si>
  <si>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</si>
  <si>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</si>
  <si>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</si>
  <si>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</si>
  <si>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</si>
  <si>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</si>
  <si>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</si>
  <si>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</si>
  <si>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</si>
  <si>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</si>
  <si>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</si>
  <si>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</si>
  <si>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</si>
  <si>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</si>
  <si>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</si>
  <si>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</si>
  <si>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</si>
  <si>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</si>
  <si>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</si>
  <si>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</si>
  <si>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</si>
  <si>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</si>
  <si>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</si>
  <si>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</si>
  <si>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</si>
  <si>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</si>
  <si>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</si>
  <si>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</si>
  <si>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</si>
  <si>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</si>
  <si>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</si>
  <si>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</si>
  <si>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</si>
  <si>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</si>
  <si>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</si>
  <si>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</si>
  <si>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</si>
  <si>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</si>
  <si>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</si>
  <si>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</si>
  <si>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</si>
  <si>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</si>
  <si>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</si>
  <si>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</si>
  <si>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</si>
  <si>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</si>
  <si>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</si>
  <si>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</si>
  <si>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</si>
  <si>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</si>
  <si>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</si>
  <si>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</si>
  <si>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</si>
  <si>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</si>
  <si>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</si>
  <si>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</si>
  <si>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</si>
  <si>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</si>
  <si>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</si>
  <si>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</si>
  <si>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</si>
  <si>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</si>
  <si>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</si>
  <si>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</si>
  <si>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</si>
  <si>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</si>
  <si>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</si>
  <si>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</si>
  <si>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</si>
  <si>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</si>
  <si>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</si>
  <si>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</si>
  <si>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</si>
  <si>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</si>
  <si>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</si>
  <si>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</si>
  <si>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</si>
  <si>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</si>
  <si>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</si>
  <si>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</si>
  <si>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</si>
  <si>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</si>
  <si>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</si>
  <si>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</si>
  <si>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</si>
  <si>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</si>
  <si>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</si>
  <si>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</si>
  <si>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</si>
  <si>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</si>
  <si>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</si>
  <si>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</si>
  <si>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</si>
  <si>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</si>
  <si>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</si>
  <si>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</si>
  <si>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</si>
  <si>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</si>
  <si>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</si>
  <si>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</si>
  <si>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</si>
  <si>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</si>
  <si>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</si>
  <si>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</si>
  <si>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</si>
  <si>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</si>
  <si>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</si>
  <si>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</si>
  <si>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</si>
  <si>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</si>
  <si>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</si>
  <si>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</si>
  <si>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</si>
  <si>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</si>
  <si>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</si>
  <si>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</si>
  <si>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</si>
  <si>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</si>
  <si>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</si>
  <si>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</si>
  <si>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</si>
  <si>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</si>
  <si>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</si>
  <si>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</si>
  <si>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</si>
  <si>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</si>
  <si>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</si>
  <si>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</si>
  <si>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</si>
  <si>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</si>
  <si>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</si>
  <si>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</si>
  <si>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</si>
  <si>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</si>
  <si>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</si>
  <si>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</si>
  <si>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</si>
  <si>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</si>
  <si>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</si>
  <si>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</si>
  <si>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</si>
  <si>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</si>
  <si>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</si>
  <si>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</si>
  <si>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</si>
  <si>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</si>
  <si>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</si>
  <si>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</si>
  <si>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</si>
  <si>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</si>
  <si>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</si>
  <si>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</si>
  <si>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</si>
  <si>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</si>
  <si>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</si>
  <si>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</si>
  <si>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</si>
  <si>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</si>
  <si>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</si>
  <si>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</si>
  <si>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</si>
  <si>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</si>
  <si>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</si>
  <si>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</si>
  <si>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</si>
  <si>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</si>
  <si>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</si>
  <si>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</si>
  <si>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</si>
  <si>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</si>
  <si>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</si>
  <si>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</si>
  <si>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</si>
  <si>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</si>
  <si>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</si>
  <si>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</si>
  <si>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</si>
  <si>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</si>
  <si>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</si>
  <si>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</si>
  <si>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</si>
  <si>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</si>
  <si>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</si>
  <si>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</si>
  <si>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</si>
  <si>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</si>
  <si>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</si>
  <si>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</si>
  <si>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</si>
  <si>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</si>
  <si>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</si>
  <si>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</si>
  <si>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</si>
  <si>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</si>
  <si>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</si>
  <si>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</si>
  <si>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</si>
  <si>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</si>
  <si>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</si>
  <si>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</si>
  <si>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</si>
  <si>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</si>
  <si>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</si>
  <si>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</si>
  <si>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</si>
  <si>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</si>
  <si>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</si>
  <si>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</si>
  <si>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</si>
  <si>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</si>
  <si>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</si>
  <si>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</si>
  <si>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</si>
  <si>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</si>
  <si>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</si>
  <si>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</si>
  <si>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</si>
  <si>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</si>
  <si>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</si>
  <si>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</si>
  <si>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</si>
  <si>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</si>
  <si>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</si>
  <si>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</si>
  <si>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</si>
  <si>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</si>
  <si>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</si>
  <si>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</si>
  <si>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</si>
  <si>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</si>
  <si>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</si>
  <si>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</si>
  <si>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</si>
  <si>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</si>
  <si>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</si>
  <si>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</si>
  <si>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</si>
  <si>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</si>
  <si>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</si>
  <si>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</si>
  <si>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</si>
  <si>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</si>
  <si>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</si>
  <si>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</si>
  <si>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</si>
  <si>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</si>
  <si>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</si>
  <si>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</si>
  <si>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</si>
  <si>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</si>
  <si>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</si>
  <si>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</si>
  <si>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</si>
  <si>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</si>
  <si>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</si>
  <si>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</si>
  <si>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</si>
  <si>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</si>
  <si>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</si>
  <si>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</si>
  <si>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</si>
  <si>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</si>
  <si>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</si>
  <si>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</si>
  <si>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</si>
  <si>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</si>
  <si>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</si>
  <si>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</si>
  <si>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</si>
  <si>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</si>
  <si>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</si>
  <si>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</si>
  <si>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</si>
  <si>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</si>
  <si>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</si>
  <si>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</si>
  <si>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</si>
  <si>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</si>
  <si>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</si>
  <si>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</si>
  <si>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</si>
  <si>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</si>
  <si>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</si>
  <si>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</si>
  <si>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</si>
  <si>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</si>
  <si>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</si>
  <si>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</si>
  <si>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</si>
  <si>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</si>
  <si>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</si>
  <si>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</si>
  <si>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</si>
  <si>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</si>
  <si>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</si>
  <si>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</si>
  <si>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</si>
  <si>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</si>
  <si>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</si>
  <si>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</si>
  <si>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</si>
  <si>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</si>
  <si>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</si>
  <si>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</si>
  <si>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</si>
  <si>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</si>
  <si>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</si>
  <si>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</si>
  <si>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</si>
  <si>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</si>
  <si>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</si>
  <si>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</si>
  <si>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</si>
  <si>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</si>
  <si>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</si>
  <si>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</si>
  <si>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</si>
  <si>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</si>
  <si>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</si>
  <si>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</si>
  <si>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</si>
  <si>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</si>
  <si>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</si>
  <si>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</si>
  <si>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</si>
  <si>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</si>
  <si>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</si>
  <si>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</si>
  <si>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</si>
  <si>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</si>
  <si>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</si>
  <si>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</si>
  <si>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</si>
  <si>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</si>
  <si>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</si>
  <si>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</si>
  <si>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</si>
  <si>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</si>
  <si>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</si>
  <si>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</si>
  <si>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</si>
  <si>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</si>
  <si>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</si>
  <si>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</si>
  <si>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</si>
  <si>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</si>
  <si>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</si>
  <si>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</si>
  <si>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</si>
  <si>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</si>
  <si>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</si>
  <si>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</si>
  <si>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</si>
  <si>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</si>
  <si>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</si>
  <si>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</si>
  <si>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</si>
  <si>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</si>
  <si>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</si>
  <si>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</si>
  <si>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</si>
  <si>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</si>
  <si>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</si>
  <si>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</si>
  <si>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</si>
  <si>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</si>
  <si>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</si>
  <si>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</si>
  <si>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</si>
  <si>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</si>
  <si>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</si>
  <si>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</si>
  <si>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</si>
  <si>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</si>
  <si>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</si>
  <si>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</si>
  <si>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</si>
  <si>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</si>
  <si>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</si>
  <si>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</si>
  <si>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</si>
  <si>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</si>
  <si>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</si>
  <si>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</si>
  <si>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</si>
  <si>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</si>
  <si>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</si>
  <si>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</si>
  <si>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</si>
  <si>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</si>
  <si>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</si>
  <si>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</si>
  <si>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</si>
  <si>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</si>
  <si>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</si>
  <si>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</si>
  <si>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</si>
  <si>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</si>
  <si>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</si>
  <si>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</si>
  <si>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</si>
  <si>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</si>
  <si>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</si>
  <si>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</si>
  <si>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</si>
  <si>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</si>
  <si>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</si>
  <si>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</si>
  <si>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</si>
  <si>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</si>
  <si>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</si>
  <si>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</si>
  <si>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</si>
  <si>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</si>
  <si>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</si>
  <si>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</si>
  <si>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</si>
  <si>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</si>
  <si>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</si>
  <si>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</si>
  <si>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</si>
  <si>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</si>
  <si>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</si>
  <si>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</si>
  <si>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</si>
  <si>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</si>
  <si>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</si>
  <si>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</si>
  <si>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</si>
  <si>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</si>
  <si>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</si>
  <si>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</si>
  <si>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</si>
  <si>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</si>
  <si>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</si>
  <si>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</si>
  <si>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</si>
  <si>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</si>
  <si>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</si>
  <si>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</si>
  <si>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</si>
  <si>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</si>
  <si>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</si>
  <si>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</si>
  <si>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</si>
  <si>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</si>
  <si>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</si>
  <si>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</si>
  <si>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</si>
  <si>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</si>
  <si>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</si>
  <si>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</si>
  <si>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</si>
  <si>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</si>
  <si>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</si>
  <si>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</si>
  <si>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</si>
  <si>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</si>
  <si>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</si>
  <si>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</si>
  <si>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</si>
  <si>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</si>
  <si>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</si>
  <si>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</si>
  <si>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</si>
  <si>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</si>
  <si>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</si>
  <si>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</si>
  <si>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</si>
  <si>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</si>
  <si>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</si>
  <si>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</si>
  <si>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</si>
  <si>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</si>
  <si>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</si>
  <si>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</si>
  <si>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</si>
  <si>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</si>
  <si>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</si>
  <si>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</si>
  <si>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</si>
  <si>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</si>
  <si>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</si>
  <si>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</si>
  <si>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</si>
  <si>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</si>
  <si>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</si>
  <si>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</si>
  <si>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</si>
  <si>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</si>
  <si>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</si>
  <si>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</si>
  <si>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</si>
  <si>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</si>
  <si>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</si>
  <si>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</si>
  <si>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</si>
  <si>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</si>
  <si>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</si>
  <si>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</si>
  <si>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</si>
  <si>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</si>
  <si>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</si>
  <si>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</si>
  <si>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</si>
  <si>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</si>
  <si>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</si>
  <si>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</si>
  <si>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</si>
  <si>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</si>
  <si>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</si>
  <si>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</si>
  <si>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</si>
  <si>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</si>
  <si>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</si>
  <si>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</si>
  <si>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</si>
  <si>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</si>
  <si>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</si>
  <si>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</si>
  <si>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</si>
  <si>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</si>
  <si>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</si>
  <si>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</si>
  <si>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</si>
  <si>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</si>
  <si>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</si>
  <si>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</si>
  <si>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</si>
  <si>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</si>
  <si>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</si>
  <si>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</si>
  <si>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</si>
  <si>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</si>
  <si>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</si>
  <si>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</si>
  <si>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</si>
  <si>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</si>
  <si>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</si>
  <si>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</si>
  <si>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</si>
  <si>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</si>
  <si>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</si>
  <si>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</si>
  <si>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</si>
  <si>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</si>
  <si>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</si>
  <si>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</si>
  <si>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</si>
  <si>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</si>
  <si>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</si>
  <si>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</si>
  <si>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</si>
  <si>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</si>
  <si>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</si>
  <si>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</si>
  <si>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</si>
  <si>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</si>
  <si>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</si>
  <si>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</si>
  <si>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</si>
  <si>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</si>
  <si>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</si>
  <si>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</si>
  <si>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</si>
  <si>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</si>
  <si>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</si>
  <si>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</si>
  <si>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</si>
  <si>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</si>
  <si>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</si>
  <si>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</si>
  <si>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</si>
  <si>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</si>
  <si>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</si>
  <si>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</si>
  <si>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</si>
  <si>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</si>
  <si>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</si>
  <si>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</si>
  <si>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</si>
  <si>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</si>
  <si>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</si>
  <si>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</si>
  <si>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</si>
  <si>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</si>
  <si>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</si>
  <si>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</si>
  <si>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</si>
  <si>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</si>
  <si>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</si>
  <si>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</si>
  <si>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</si>
  <si>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</si>
  <si>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</si>
  <si>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</si>
  <si>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</si>
  <si>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</si>
  <si>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</si>
  <si>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</si>
  <si>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</si>
  <si>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</si>
  <si>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</si>
  <si>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</si>
  <si>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</si>
  <si>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</si>
  <si>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</si>
  <si>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</si>
  <si>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</si>
  <si>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</si>
  <si>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</si>
  <si>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</si>
  <si>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</si>
  <si>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</si>
  <si>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</si>
  <si>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</si>
  <si>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</si>
  <si>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</si>
  <si>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</si>
  <si>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</si>
  <si>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</si>
  <si>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</si>
  <si>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</si>
  <si>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</si>
  <si>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</si>
  <si>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</si>
  <si>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</si>
  <si>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</si>
  <si>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</si>
  <si>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</si>
  <si>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</si>
  <si>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</si>
  <si>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</si>
  <si>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</si>
  <si>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</si>
  <si>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</si>
  <si>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</si>
  <si>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</si>
  <si>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</si>
  <si>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</si>
  <si>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</si>
  <si>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</si>
  <si>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</si>
  <si>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</si>
  <si>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</si>
  <si>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</si>
  <si>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</si>
  <si>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</si>
  <si>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</si>
  <si>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</si>
  <si>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</si>
  <si>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</si>
  <si>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</si>
  <si>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</si>
  <si>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</si>
  <si>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</si>
  <si>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</si>
  <si>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</si>
  <si>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</si>
  <si>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</si>
  <si>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</si>
  <si>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</si>
  <si>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</si>
  <si>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</si>
  <si>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</si>
  <si>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</si>
  <si>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</si>
  <si>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</si>
  <si>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</si>
  <si>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</si>
  <si>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</si>
  <si>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</si>
  <si>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</si>
  <si>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</si>
  <si>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</si>
  <si>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</si>
  <si>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</si>
  <si>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</si>
  <si>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</si>
  <si>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</si>
  <si>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</si>
  <si>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</si>
  <si>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</si>
  <si>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</si>
  <si>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</si>
  <si>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</si>
  <si>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</si>
  <si>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</si>
  <si>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</si>
  <si>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</si>
  <si>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</si>
  <si>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</si>
  <si>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</si>
  <si>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</si>
  <si>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</si>
  <si>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</si>
  <si>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</si>
  <si>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</si>
  <si>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</si>
  <si>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</si>
  <si>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</si>
  <si>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</si>
  <si>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</si>
  <si>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</si>
  <si>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</si>
  <si>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</si>
  <si>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</si>
  <si>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</si>
  <si>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</si>
  <si>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</si>
  <si>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</si>
  <si>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</si>
  <si>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</si>
  <si>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</si>
  <si>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</si>
  <si>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</si>
  <si>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</si>
  <si>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</si>
  <si>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</si>
  <si>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</si>
  <si>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</si>
  <si>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</si>
  <si>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</si>
  <si>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</si>
  <si>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</si>
  <si>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</si>
  <si>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</si>
  <si>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</si>
  <si>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</si>
  <si>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</si>
  <si>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</si>
  <si>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</si>
  <si>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</si>
  <si>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</si>
  <si>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</si>
  <si>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</si>
  <si>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</si>
  <si>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</si>
  <si>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</si>
  <si>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</si>
  <si>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</si>
  <si>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</si>
  <si>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</si>
  <si>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</si>
  <si>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</si>
  <si>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</si>
  <si>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</si>
  <si>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</si>
  <si>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</si>
  <si>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</si>
  <si>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</si>
  <si>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</si>
  <si>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</si>
  <si>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</si>
  <si>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</si>
  <si>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</si>
  <si>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</si>
  <si>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</si>
  <si>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</si>
  <si>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</si>
  <si>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</si>
  <si>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</si>
  <si>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</si>
  <si>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</si>
  <si>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</si>
  <si>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</si>
  <si>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</si>
  <si>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</si>
  <si>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</si>
  <si>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</si>
  <si>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</si>
  <si>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</si>
  <si>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</si>
  <si>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</si>
  <si>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</si>
  <si>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</si>
  <si>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</si>
  <si>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</si>
  <si>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</si>
  <si>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</si>
  <si>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</si>
  <si>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</si>
  <si>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</si>
  <si>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</si>
  <si>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</si>
  <si>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</si>
  <si>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</si>
  <si>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</si>
  <si>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</si>
  <si>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</si>
  <si>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</si>
  <si>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</si>
  <si>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</si>
  <si>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</si>
  <si>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</si>
  <si>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</si>
  <si>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</si>
  <si>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</si>
  <si>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</si>
  <si>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</si>
  <si>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</si>
  <si>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</si>
  <si>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</si>
  <si>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</si>
  <si>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</si>
  <si>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</si>
  <si>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</si>
  <si>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</si>
  <si>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</si>
  <si>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</si>
  <si>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</si>
  <si>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</si>
  <si>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</si>
  <si>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</si>
  <si>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</si>
  <si>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</si>
  <si>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</si>
  <si>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</si>
  <si>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</si>
  <si>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</si>
  <si>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</si>
  <si>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</si>
  <si>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</si>
  <si>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</si>
  <si>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</si>
  <si>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</si>
  <si>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</si>
  <si>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</si>
  <si>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</si>
  <si>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</si>
  <si>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</si>
  <si>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</si>
  <si>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</si>
  <si>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</si>
  <si>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</si>
  <si>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</si>
  <si>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</si>
  <si>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</si>
  <si>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</si>
  <si>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</si>
  <si>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</si>
  <si>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</si>
  <si>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</si>
  <si>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</si>
  <si>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</si>
  <si>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</si>
  <si>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</si>
  <si>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</si>
  <si>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</si>
  <si>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</si>
  <si>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</si>
  <si>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</si>
  <si>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</si>
  <si>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</si>
  <si>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</si>
  <si>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</si>
  <si>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</si>
  <si>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</si>
  <si>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</si>
  <si>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</si>
  <si>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</si>
  <si>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</si>
  <si>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</si>
  <si>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</si>
  <si>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</si>
  <si>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</si>
  <si>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</si>
  <si>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</si>
  <si>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</si>
  <si>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</si>
  <si>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</si>
  <si>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</si>
  <si>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</si>
  <si>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</si>
  <si>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</si>
  <si>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</si>
  <si>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</si>
  <si>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</si>
  <si>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</si>
  <si>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</si>
  <si>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</si>
  <si>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</si>
  <si>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</si>
  <si>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</si>
  <si>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</si>
  <si>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</si>
  <si>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</si>
  <si>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</si>
  <si>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</si>
  <si>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</si>
  <si>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</si>
  <si>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</si>
  <si>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</si>
  <si>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</si>
  <si>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</si>
  <si>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</si>
  <si>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</si>
  <si>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</si>
  <si>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</si>
  <si>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</si>
  <si>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</si>
  <si>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</si>
  <si>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</si>
  <si>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</si>
  <si>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</si>
  <si>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</si>
  <si>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</si>
  <si>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</si>
  <si>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</si>
  <si>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</si>
  <si>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</si>
  <si>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</si>
  <si>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</si>
  <si>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</si>
  <si>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</si>
  <si>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</si>
  <si>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</si>
  <si>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</si>
  <si>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</si>
  <si>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</si>
  <si>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</si>
  <si>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</si>
  <si>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</si>
  <si>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</si>
  <si>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</si>
  <si>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</si>
  <si>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</si>
  <si>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</si>
  <si>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</si>
  <si>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</si>
  <si>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</si>
  <si>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</si>
  <si>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</si>
  <si>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</si>
  <si>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</si>
  <si>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</si>
  <si>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</si>
  <si>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</si>
  <si>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</si>
  <si>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</si>
  <si>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</si>
  <si>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</si>
  <si>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</si>
  <si>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</si>
  <si>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</si>
  <si>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</si>
  <si>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</si>
  <si>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</si>
  <si>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</si>
  <si>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</si>
  <si>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</si>
  <si>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</si>
  <si>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</si>
  <si>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</si>
  <si>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</si>
  <si>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</si>
  <si>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</si>
  <si>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</si>
  <si>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</si>
  <si>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</si>
  <si>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</si>
  <si>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</si>
  <si>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</si>
  <si>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</si>
  <si>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</si>
  <si>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</si>
  <si>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</si>
  <si>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</si>
  <si>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</si>
  <si>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</si>
  <si>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</si>
  <si>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</si>
  <si>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</si>
  <si>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</si>
  <si>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</si>
  <si>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</si>
  <si>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</si>
  <si>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</si>
  <si>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</si>
  <si>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</si>
  <si>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</si>
  <si>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</si>
  <si>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</si>
  <si>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</si>
  <si>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</si>
  <si>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</si>
  <si>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</si>
  <si>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</si>
  <si>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</si>
  <si>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</si>
  <si>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</si>
  <si>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</si>
  <si>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</si>
  <si>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</si>
  <si>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</si>
  <si>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</si>
  <si>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</si>
  <si>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</si>
  <si>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</si>
  <si>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</si>
  <si>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</si>
  <si>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</si>
  <si>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</si>
  <si>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</si>
  <si>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</si>
  <si>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</si>
  <si>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</si>
  <si>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</si>
  <si>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</si>
  <si>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</si>
  <si>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</si>
  <si>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</si>
  <si>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</si>
  <si>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</si>
  <si>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</si>
  <si>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</si>
  <si>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</si>
  <si>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</si>
  <si>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</si>
  <si>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</si>
  <si>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</si>
  <si>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</si>
  <si>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</si>
  <si>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</si>
  <si>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</si>
  <si>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</si>
  <si>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</si>
  <si>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</si>
  <si>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</si>
  <si>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</si>
  <si>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</si>
  <si>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</si>
  <si>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</si>
  <si>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</si>
  <si>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</si>
  <si>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</si>
  <si>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</si>
  <si>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</si>
  <si>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</si>
  <si>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</si>
  <si>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</si>
  <si>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</si>
  <si>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</si>
  <si>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</si>
  <si>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</si>
  <si>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</si>
  <si>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</si>
  <si>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</si>
  <si>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</si>
  <si>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</si>
  <si>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</si>
  <si>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</si>
  <si>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</si>
  <si>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</si>
  <si>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</si>
  <si>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</si>
  <si>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</si>
  <si>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</si>
  <si>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</si>
  <si>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</si>
  <si>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</si>
  <si>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</si>
  <si>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</si>
  <si>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</si>
  <si>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</si>
  <si>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</si>
  <si>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</si>
  <si>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</si>
  <si>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</si>
  <si>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</si>
  <si>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</si>
  <si>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</si>
  <si>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</si>
  <si>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</si>
  <si>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</si>
  <si>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</si>
  <si>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</si>
  <si>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</si>
  <si>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</si>
  <si>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</si>
  <si>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</si>
  <si>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</si>
  <si>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</si>
  <si>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</si>
  <si>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</si>
  <si>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</si>
  <si>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</si>
  <si>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</si>
  <si>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</si>
  <si>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</si>
  <si>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</si>
  <si>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</si>
  <si>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</si>
  <si>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</si>
  <si>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</si>
  <si>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</si>
  <si>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</si>
  <si>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</si>
  <si>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</si>
  <si>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</si>
  <si>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</si>
  <si>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</si>
  <si>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</si>
  <si>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</si>
  <si>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</si>
  <si>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</si>
  <si>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</si>
  <si>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</si>
  <si>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</si>
  <si>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</si>
  <si>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</si>
  <si>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</si>
  <si>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</si>
  <si>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</si>
  <si>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</si>
  <si>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</si>
  <si>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</si>
  <si>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</si>
  <si>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</si>
  <si>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</si>
  <si>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</si>
  <si>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</si>
  <si>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</si>
  <si>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</si>
  <si>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</si>
  <si>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</si>
  <si>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</si>
  <si>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</si>
  <si>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</si>
  <si>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</si>
  <si>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</si>
  <si>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</si>
  <si>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</si>
  <si>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</si>
  <si>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</si>
  <si>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</si>
  <si>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</si>
  <si>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</si>
  <si>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</si>
  <si>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</si>
  <si>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</si>
  <si>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</si>
  <si>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</si>
  <si>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</si>
  <si>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</si>
  <si>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</si>
  <si>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</si>
  <si>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</si>
  <si>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</si>
  <si>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</si>
  <si>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</si>
  <si>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</si>
  <si>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</si>
  <si>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</si>
  <si>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</si>
  <si>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</si>
  <si>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</si>
  <si>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</si>
  <si>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</si>
  <si>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</si>
  <si>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</si>
  <si>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</si>
  <si>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</si>
  <si>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</si>
  <si>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</si>
  <si>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</si>
  <si>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</si>
  <si>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</si>
  <si>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</si>
  <si>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</si>
  <si>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</si>
  <si>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</si>
  <si>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</si>
  <si>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</si>
  <si>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</si>
  <si>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</si>
  <si>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</si>
  <si>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</si>
  <si>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</si>
  <si>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</si>
  <si>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</si>
  <si>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</si>
  <si>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</si>
  <si>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</si>
  <si>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</si>
  <si>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</si>
  <si>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</si>
  <si>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</si>
  <si>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</si>
  <si>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</si>
  <si>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</si>
  <si>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</si>
  <si>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</si>
  <si>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</si>
  <si>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</si>
  <si>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</si>
  <si>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</si>
  <si>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</si>
  <si>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</si>
  <si>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</si>
  <si>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</si>
  <si>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</si>
  <si>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</si>
  <si>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</si>
  <si>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</si>
  <si>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</si>
  <si>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</si>
  <si>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</si>
  <si>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</si>
  <si>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</si>
  <si>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</si>
  <si>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</si>
  <si>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</si>
  <si>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</si>
  <si>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</si>
  <si>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</si>
  <si>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</si>
  <si>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</si>
  <si>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</si>
  <si>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</si>
  <si>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</si>
  <si>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</si>
  <si>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</si>
  <si>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</si>
  <si>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</si>
  <si>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</si>
  <si>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</si>
  <si>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</si>
  <si>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</si>
  <si>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</si>
  <si>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</si>
  <si>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</si>
  <si>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</si>
  <si>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</si>
  <si>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</si>
  <si>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</si>
  <si>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</si>
  <si>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</si>
  <si>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</si>
  <si>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</si>
  <si>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</si>
  <si>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</si>
  <si>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</si>
  <si>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</si>
  <si>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</si>
  <si>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</si>
  <si>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</si>
  <si>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</si>
  <si>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</si>
  <si>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</si>
  <si>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</si>
  <si>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</si>
  <si>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</si>
  <si>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</si>
  <si>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</si>
  <si>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</si>
  <si>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</si>
  <si>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</si>
  <si>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</si>
  <si>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</si>
  <si>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</si>
  <si>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</si>
  <si>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</si>
  <si>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</si>
  <si>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</si>
  <si>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</si>
  <si>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</si>
  <si>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</si>
  <si>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</si>
  <si>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</si>
  <si>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</si>
  <si>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</si>
  <si>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</si>
  <si>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</si>
  <si>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</si>
  <si>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</si>
  <si>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</si>
  <si>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</si>
  <si>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</si>
  <si>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</si>
  <si>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</si>
  <si>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</si>
  <si>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</si>
  <si>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</si>
  <si>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</si>
  <si>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</si>
  <si>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</si>
  <si>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</si>
  <si>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</si>
  <si>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</si>
  <si>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</si>
  <si>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</si>
  <si>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</si>
  <si>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</si>
  <si>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</si>
  <si>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</si>
  <si>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</si>
  <si>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</si>
  <si>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</si>
  <si>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</si>
  <si>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</si>
  <si>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</si>
  <si>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</si>
  <si>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</si>
  <si>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</si>
  <si>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</si>
  <si>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</si>
  <si>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</si>
  <si>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</si>
  <si>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</si>
  <si>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</si>
  <si>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</si>
  <si>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</si>
  <si>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</si>
  <si>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</si>
  <si>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</si>
  <si>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</si>
  <si>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</si>
  <si>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</si>
  <si>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</si>
  <si>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</si>
  <si>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</si>
  <si>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</si>
  <si>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</si>
  <si>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</si>
  <si>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</si>
  <si>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</si>
  <si>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</si>
  <si>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</si>
  <si>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</si>
  <si>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</si>
  <si>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</si>
  <si>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</si>
  <si>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</si>
  <si>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</si>
  <si>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</si>
  <si>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</si>
  <si>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</si>
  <si>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</si>
  <si>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</si>
  <si>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</si>
  <si>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</si>
  <si>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</si>
  <si>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</si>
  <si>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</si>
  <si>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</si>
  <si>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</si>
  <si>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</si>
  <si>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</si>
  <si>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</si>
  <si>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</si>
  <si>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</si>
  <si>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</si>
  <si>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</si>
  <si>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</si>
  <si>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</si>
  <si>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</si>
  <si>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</si>
  <si>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</si>
  <si>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</si>
  <si>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</si>
  <si>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</si>
  <si>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</si>
  <si>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</si>
  <si>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</si>
  <si>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</si>
  <si>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</si>
  <si>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</si>
  <si>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</si>
  <si>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</si>
  <si>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</si>
  <si>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</si>
  <si>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</si>
  <si>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</si>
  <si>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</si>
  <si>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</si>
  <si>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</si>
  <si>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</si>
  <si>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</si>
  <si>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</si>
  <si>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</si>
  <si>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</si>
  <si>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</si>
  <si>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</si>
  <si>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</si>
  <si>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</si>
  <si>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</si>
  <si>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</si>
  <si>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</si>
  <si>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</si>
  <si>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</si>
  <si>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</si>
  <si>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</si>
  <si>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</si>
  <si>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</si>
  <si>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</si>
  <si>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</si>
  <si>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</si>
  <si>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</si>
  <si>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</si>
  <si>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</si>
  <si>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</si>
  <si>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</si>
  <si>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</si>
  <si>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</si>
  <si>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</si>
  <si>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</si>
  <si>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</si>
  <si>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</si>
  <si>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</si>
  <si>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</si>
  <si>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</si>
  <si>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</si>
  <si>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</si>
  <si>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</si>
  <si>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</si>
  <si>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</si>
  <si>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</si>
  <si>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</si>
  <si>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</si>
  <si>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</si>
  <si>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</si>
  <si>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</si>
  <si>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</si>
  <si>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</si>
  <si>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</si>
  <si>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</si>
  <si>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</si>
  <si>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</si>
  <si>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</si>
  <si>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</si>
  <si>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</si>
  <si>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</si>
  <si>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</si>
  <si>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</si>
  <si>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</si>
  <si>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</si>
  <si>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</si>
  <si>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</si>
  <si>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</si>
  <si>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</si>
  <si>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</si>
  <si>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</si>
  <si>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</si>
  <si>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</si>
  <si>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</si>
  <si>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</si>
  <si>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</si>
  <si>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</si>
  <si>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</si>
  <si>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</si>
  <si>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</si>
  <si>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</si>
  <si>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</si>
  <si>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</si>
  <si>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</si>
  <si>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</si>
  <si>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</si>
  <si>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</si>
  <si>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</si>
  <si>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</si>
  <si>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</si>
  <si>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</si>
  <si>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</si>
  <si>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</si>
  <si>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</si>
  <si>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</si>
  <si>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</si>
  <si>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</si>
  <si>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</si>
  <si>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</si>
  <si>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</si>
  <si>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</si>
  <si>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</si>
  <si>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</si>
  <si>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</si>
  <si>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</si>
  <si>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</si>
  <si>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</si>
  <si>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</si>
  <si>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</si>
  <si>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</si>
  <si>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</si>
  <si>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</si>
  <si>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</si>
  <si>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</si>
  <si>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</si>
  <si>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</si>
  <si>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</si>
  <si>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</si>
  <si>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</si>
  <si>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</si>
  <si>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</si>
  <si>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</si>
  <si>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</si>
  <si>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</si>
  <si>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</si>
  <si>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</si>
  <si>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</si>
  <si>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</si>
  <si>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</si>
  <si>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</si>
  <si>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</si>
  <si>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</si>
  <si>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</si>
  <si>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</si>
  <si>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</si>
  <si>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</si>
  <si>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</si>
  <si>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</si>
  <si>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</si>
  <si>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</si>
  <si>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</si>
  <si>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</si>
  <si>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</si>
  <si>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</si>
  <si>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</si>
  <si>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</si>
  <si>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</si>
  <si>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</si>
  <si>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</si>
  <si>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</si>
  <si>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</si>
  <si>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</si>
  <si>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</si>
  <si>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</si>
  <si>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</si>
  <si>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</si>
  <si>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</si>
  <si>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</si>
  <si>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</si>
  <si>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</si>
  <si>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</si>
  <si>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</si>
  <si>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</si>
  <si>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</si>
  <si>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</si>
  <si>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</si>
  <si>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</si>
  <si>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</si>
  <si>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</si>
  <si>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</si>
  <si>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</si>
  <si>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</si>
  <si>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</si>
  <si>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</si>
  <si>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</si>
  <si>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</si>
  <si>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</si>
  <si>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</si>
  <si>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</si>
  <si>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</si>
  <si>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</si>
  <si>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</si>
  <si>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</si>
  <si>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</si>
  <si>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</si>
  <si>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</si>
  <si>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</si>
  <si>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</si>
  <si>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</si>
  <si>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</si>
  <si>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</si>
  <si>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</si>
  <si>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</si>
  <si>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</si>
  <si>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</si>
  <si>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</si>
  <si>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</si>
  <si>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</si>
  <si>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</si>
  <si>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</si>
  <si>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</si>
  <si>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</si>
  <si>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</si>
  <si>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</si>
  <si>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</si>
  <si>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</si>
  <si>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</si>
  <si>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</si>
  <si>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</si>
  <si>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</si>
  <si>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</si>
  <si>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</si>
  <si>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</si>
  <si>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</si>
  <si>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</si>
  <si>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</si>
  <si>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</si>
  <si>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</si>
  <si>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</si>
  <si>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</si>
  <si>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</si>
  <si>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</si>
  <si>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</si>
  <si>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</si>
  <si>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</si>
  <si>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</si>
  <si>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</si>
  <si>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</si>
  <si>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</si>
  <si>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</si>
  <si>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</si>
  <si>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</si>
  <si>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</si>
  <si>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</si>
  <si>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</si>
  <si>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</si>
  <si>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</si>
  <si>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</si>
  <si>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</si>
  <si>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</si>
  <si>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</si>
  <si>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</si>
  <si>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</si>
  <si>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</si>
  <si>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</si>
  <si>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</si>
  <si>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</si>
  <si>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</si>
  <si>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</si>
  <si>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</si>
  <si>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</si>
  <si>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</si>
  <si>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</si>
  <si>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</si>
  <si>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</si>
  <si>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</si>
  <si>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</si>
  <si>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</si>
  <si>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</si>
  <si>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</si>
  <si>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</si>
  <si>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</si>
  <si>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</si>
  <si>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</si>
  <si>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</si>
  <si>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</si>
  <si>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</si>
  <si>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</si>
  <si>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</si>
  <si>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</si>
  <si>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</si>
  <si>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</si>
  <si>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</si>
  <si>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</si>
  <si>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</si>
  <si>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</si>
  <si>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</si>
  <si>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</si>
  <si>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</si>
  <si>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</si>
  <si>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</si>
  <si>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</si>
  <si>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</si>
  <si>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</si>
  <si>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</si>
  <si>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</si>
  <si>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</si>
  <si>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</si>
  <si>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</si>
  <si>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</si>
  <si>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</si>
  <si>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</si>
  <si>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</si>
  <si>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</si>
  <si>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</si>
  <si>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</si>
  <si>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</si>
  <si>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</si>
  <si>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</si>
  <si>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</si>
  <si>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</si>
  <si>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</si>
  <si>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</si>
  <si>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</si>
  <si>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</si>
  <si>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</si>
  <si>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</si>
  <si>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</si>
  <si>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</si>
  <si>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</si>
  <si>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</si>
  <si>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</si>
  <si>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</si>
  <si>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</si>
  <si>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</si>
  <si>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</si>
  <si>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</si>
  <si>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</si>
  <si>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</si>
  <si>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</si>
  <si>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</si>
  <si>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</si>
  <si>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</si>
  <si>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</si>
  <si>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</si>
  <si>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</si>
  <si>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</si>
  <si>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</si>
  <si>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</si>
  <si>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</si>
  <si>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</si>
  <si>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</si>
  <si>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</si>
  <si>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</si>
  <si>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</si>
  <si>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</si>
  <si>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</si>
  <si>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</si>
  <si>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</si>
  <si>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</si>
  <si>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</si>
  <si>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</si>
  <si>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</si>
  <si>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</si>
  <si>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</si>
  <si>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</si>
  <si>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</si>
  <si>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</si>
  <si>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</si>
  <si>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</si>
  <si>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</si>
  <si>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</si>
  <si>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</si>
  <si>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</si>
  <si>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</si>
  <si>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</si>
  <si>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</si>
  <si>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</si>
  <si>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</si>
  <si>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</si>
  <si>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</si>
  <si>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</si>
  <si>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</si>
  <si>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</si>
  <si>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</si>
  <si>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</si>
  <si>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</si>
  <si>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</si>
  <si>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</si>
  <si>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</si>
  <si>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</si>
  <si>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</si>
  <si>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</si>
  <si>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</si>
  <si>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</si>
  <si>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</si>
  <si>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</si>
  <si>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</si>
  <si>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</si>
  <si>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</si>
  <si>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</si>
  <si>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</si>
  <si>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</si>
  <si>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</si>
  <si>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</si>
  <si>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</si>
  <si>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</si>
  <si>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</si>
  <si>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</si>
  <si>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</si>
  <si>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</si>
  <si>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</si>
  <si>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</si>
  <si>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</si>
  <si>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</si>
  <si>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</si>
  <si>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</si>
  <si>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</si>
  <si>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</si>
  <si>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</si>
  <si>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</si>
  <si>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</si>
  <si>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</si>
  <si>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</si>
  <si>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</si>
  <si>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</si>
  <si>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</si>
  <si>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</si>
  <si>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</si>
  <si>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</si>
  <si>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</si>
  <si>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</si>
  <si>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</si>
  <si>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</si>
  <si>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</si>
  <si>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</si>
  <si>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</si>
  <si>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</si>
  <si>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</si>
  <si>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</si>
  <si>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</si>
  <si>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</si>
  <si>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</si>
  <si>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</si>
  <si>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</si>
  <si>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</si>
  <si>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</si>
  <si>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</si>
  <si>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</si>
  <si>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</si>
  <si>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</si>
  <si>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</si>
  <si>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</si>
  <si>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</si>
  <si>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</si>
  <si>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</si>
  <si>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</si>
  <si>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</si>
  <si>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</si>
  <si>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</si>
  <si>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</si>
  <si>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</si>
  <si>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</si>
  <si>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</si>
  <si>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</si>
  <si>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</si>
  <si>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</si>
  <si>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</si>
  <si>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</si>
  <si>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</si>
  <si>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</si>
  <si>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</si>
  <si>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</si>
  <si>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</si>
  <si>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</si>
  <si>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</si>
  <si>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</si>
  <si>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</si>
  <si>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</si>
  <si>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</si>
  <si>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</si>
  <si>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</si>
  <si>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</si>
  <si>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</si>
  <si>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</si>
  <si>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</si>
  <si>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</si>
  <si>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</si>
  <si>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</si>
  <si>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</si>
  <si>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</si>
  <si>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</si>
  <si>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</si>
  <si>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</si>
  <si>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</si>
  <si>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</si>
  <si>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</si>
  <si>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</si>
  <si>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</si>
  <si>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</si>
  <si>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</si>
  <si>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</si>
  <si>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</si>
  <si>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</si>
  <si>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</si>
  <si>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</si>
  <si>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</si>
  <si>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</si>
  <si>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</si>
  <si>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</si>
  <si>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</si>
  <si>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</si>
  <si>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</si>
  <si>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</si>
  <si>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</si>
  <si>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</si>
  <si>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</si>
  <si>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</si>
  <si>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</si>
  <si>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</si>
  <si>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</si>
  <si>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</si>
  <si>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</si>
  <si>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</si>
  <si>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</si>
  <si>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</si>
  <si>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</si>
  <si>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</si>
  <si>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</si>
  <si>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</si>
  <si>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</si>
  <si>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</si>
  <si>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</si>
  <si>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</si>
  <si>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</si>
  <si>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</si>
  <si>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</si>
  <si>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</si>
  <si>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</si>
  <si>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</si>
  <si>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</si>
  <si>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</si>
  <si>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</si>
  <si>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</si>
  <si>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</si>
  <si>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</si>
  <si>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</si>
  <si>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</si>
  <si>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</si>
  <si>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</si>
  <si>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</si>
  <si>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</si>
  <si>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</si>
  <si>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</si>
  <si>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</si>
  <si>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</si>
  <si>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</si>
  <si>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</si>
  <si>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</si>
  <si>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</si>
  <si>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</si>
  <si>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</si>
  <si>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</si>
  <si>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</si>
  <si>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</si>
  <si>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</si>
  <si>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</si>
  <si>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</si>
  <si>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</si>
  <si>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</si>
  <si>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</si>
  <si>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</si>
  <si>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</si>
  <si>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</si>
  <si>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</si>
  <si>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</si>
  <si>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</si>
  <si>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</si>
  <si>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</si>
  <si>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</si>
  <si>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</si>
  <si>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</si>
  <si>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</si>
  <si>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</si>
  <si>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</si>
  <si>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</si>
  <si>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</si>
  <si>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</si>
  <si>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</si>
  <si>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</si>
  <si>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</si>
  <si>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</si>
  <si>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</si>
  <si>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</si>
  <si>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</si>
  <si>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</si>
  <si>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</si>
  <si>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</si>
  <si>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</si>
  <si>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</si>
  <si>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</si>
  <si>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</si>
  <si>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</si>
  <si>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</si>
  <si>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</si>
  <si>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</si>
  <si>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</si>
  <si>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</si>
  <si>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</si>
  <si>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</si>
  <si>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</si>
  <si>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</si>
  <si>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</si>
  <si>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</si>
  <si>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</si>
  <si>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</si>
  <si>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</si>
  <si>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</si>
  <si>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</si>
  <si>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</si>
  <si>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</si>
  <si>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</si>
  <si>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</si>
  <si>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</si>
  <si>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</si>
  <si>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</si>
  <si>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</si>
  <si>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</si>
  <si>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</si>
  <si>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</si>
  <si>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</si>
  <si>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</si>
  <si>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</si>
  <si>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</si>
  <si>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</si>
  <si>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</si>
  <si>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</si>
  <si>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</si>
  <si>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</si>
  <si>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</si>
  <si>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</si>
  <si>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</si>
  <si>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</si>
  <si>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</si>
  <si>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</si>
  <si>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</si>
  <si>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</si>
  <si>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</si>
  <si>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</si>
  <si>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</si>
  <si>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</si>
  <si>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</si>
  <si>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</si>
  <si>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</si>
  <si>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</si>
  <si>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</si>
  <si>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</si>
  <si>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</si>
  <si>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</si>
  <si>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</si>
  <si>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</si>
  <si>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</si>
  <si>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</si>
  <si>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</si>
  <si>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</si>
  <si>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</si>
  <si>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</si>
  <si>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</si>
  <si>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</si>
  <si>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</si>
  <si>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</si>
  <si>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</si>
  <si>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</si>
  <si>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</si>
  <si>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</si>
  <si>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</si>
  <si>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</si>
  <si>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</si>
  <si>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</si>
  <si>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</si>
  <si>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</si>
  <si>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</si>
  <si>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</si>
  <si>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</si>
  <si>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</si>
  <si>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</si>
  <si>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</si>
  <si>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</si>
  <si>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</si>
  <si>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</si>
  <si>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</si>
  <si>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</si>
  <si>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</si>
  <si>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</si>
  <si>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</si>
  <si>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</si>
  <si>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</si>
  <si>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</si>
  <si>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</si>
  <si>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</si>
  <si>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</si>
  <si>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</si>
  <si>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</si>
  <si>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</si>
  <si>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</si>
  <si>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</si>
  <si>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</si>
  <si>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</si>
  <si>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</si>
  <si>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</si>
  <si>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</si>
  <si>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</si>
  <si>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</si>
  <si>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</si>
  <si>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</si>
  <si>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</si>
  <si>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</si>
  <si>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</si>
  <si>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</si>
  <si>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</si>
  <si>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</si>
  <si>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</si>
  <si>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</si>
  <si>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</si>
  <si>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</si>
  <si>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</si>
  <si>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</si>
  <si>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</si>
  <si>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</si>
  <si>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</si>
  <si>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</si>
  <si>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</si>
  <si>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</si>
  <si>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</si>
  <si>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</si>
  <si>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</si>
  <si>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</si>
  <si>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</si>
  <si>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</si>
  <si>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</si>
  <si>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</si>
  <si>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</si>
  <si>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</si>
  <si>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</si>
  <si>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</si>
  <si>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</si>
  <si>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</si>
  <si>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</si>
  <si>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</si>
  <si>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</si>
  <si>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</si>
  <si>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</si>
  <si>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</si>
  <si>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</si>
  <si>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</si>
  <si>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</si>
  <si>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</si>
  <si>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</si>
  <si>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</si>
  <si>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</si>
  <si>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</si>
  <si>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</si>
  <si>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</si>
  <si>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</si>
  <si>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</si>
  <si>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</si>
  <si>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</si>
  <si>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</si>
  <si>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</si>
  <si>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</si>
  <si>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</si>
  <si>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</si>
  <si>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</si>
  <si>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</si>
  <si>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</si>
  <si>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</si>
  <si>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</si>
  <si>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</si>
  <si>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</si>
  <si>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</si>
  <si>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</si>
  <si>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</si>
  <si>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</si>
  <si>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</si>
  <si>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</si>
  <si>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</si>
  <si>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</si>
  <si>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</si>
  <si>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</si>
  <si>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</si>
  <si>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</si>
  <si>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</si>
  <si>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</si>
  <si>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</si>
  <si>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</si>
  <si>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</si>
  <si>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</si>
  <si>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</si>
  <si>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</si>
  <si>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</si>
  <si>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</si>
  <si>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</si>
  <si>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</si>
  <si>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</si>
  <si>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</si>
  <si>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</si>
  <si>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</si>
  <si>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</si>
  <si>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</si>
  <si>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</si>
  <si>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</si>
  <si>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</si>
  <si>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</si>
  <si>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</si>
  <si>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</si>
  <si>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</si>
  <si>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</si>
  <si>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</si>
  <si>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</si>
  <si>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</si>
  <si>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</si>
  <si>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</si>
  <si>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</si>
  <si>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</si>
  <si>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</si>
  <si>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</si>
  <si>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</si>
  <si>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</si>
  <si>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</si>
  <si>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</si>
  <si>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</si>
  <si>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</si>
  <si>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</si>
  <si>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</si>
  <si>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</si>
  <si>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</si>
  <si>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</si>
  <si>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</si>
  <si>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</si>
  <si>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</si>
  <si>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</si>
  <si>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</si>
  <si>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</si>
  <si>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</si>
  <si>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</si>
  <si>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</si>
  <si>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</si>
  <si>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</si>
  <si>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</si>
  <si>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</si>
  <si>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</si>
  <si>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</si>
  <si>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</si>
  <si>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</si>
  <si>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</si>
  <si>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</si>
  <si>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</si>
  <si>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</si>
  <si>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</si>
  <si>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</si>
  <si>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</si>
  <si>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</si>
  <si>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</si>
  <si>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</si>
  <si>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</si>
  <si>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</si>
  <si>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</si>
  <si>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</si>
  <si>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</si>
  <si>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</si>
  <si>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</si>
  <si>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</si>
  <si>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</si>
  <si>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</si>
  <si>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</si>
  <si>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</si>
  <si>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</si>
  <si>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</si>
  <si>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</si>
  <si>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</si>
  <si>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</si>
  <si>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</si>
  <si>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</si>
  <si>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</si>
  <si>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</si>
  <si>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</si>
  <si>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</si>
  <si>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</si>
  <si>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</si>
  <si>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</si>
  <si>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</si>
  <si>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</si>
  <si>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</si>
  <si>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</si>
  <si>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</si>
  <si>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</si>
  <si>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</si>
  <si>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</si>
  <si>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</si>
  <si>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</si>
  <si>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</si>
  <si>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</si>
  <si>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</si>
  <si>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</si>
  <si>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</si>
  <si>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</si>
  <si>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</si>
  <si>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</si>
  <si>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</si>
  <si>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</si>
  <si>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</si>
  <si>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</si>
  <si>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</si>
  <si>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</si>
  <si>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</si>
  <si>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</si>
  <si>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</si>
  <si>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</si>
  <si>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</si>
  <si>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</si>
  <si>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</si>
  <si>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</si>
  <si>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</si>
  <si>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</si>
  <si>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</si>
  <si>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</si>
  <si>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</si>
  <si>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</si>
  <si>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</si>
  <si>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</si>
  <si>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</si>
  <si>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</si>
  <si>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</si>
  <si>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</si>
  <si>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</si>
  <si>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</si>
  <si>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</si>
  <si>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</si>
  <si>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</si>
  <si>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</si>
  <si>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</si>
  <si>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</si>
  <si>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</si>
  <si>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</si>
  <si>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</si>
  <si>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</si>
  <si>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</si>
  <si>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</si>
  <si>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</si>
  <si>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</si>
  <si>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</si>
  <si>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</si>
  <si>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</si>
  <si>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</si>
  <si>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</si>
  <si>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</si>
  <si>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</si>
  <si>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</si>
  <si>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</si>
  <si>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</si>
  <si>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</si>
  <si>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</si>
  <si>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</si>
  <si>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</si>
  <si>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</si>
  <si>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</si>
  <si>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</si>
  <si>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</si>
  <si>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</si>
  <si>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</si>
  <si>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</si>
  <si>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</si>
  <si>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</si>
  <si>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</si>
  <si>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</si>
  <si>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</si>
  <si>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</si>
  <si>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</si>
  <si>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</si>
  <si>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</si>
  <si>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</si>
  <si>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</si>
  <si>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</si>
  <si>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</si>
  <si>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</si>
  <si>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</si>
  <si>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</si>
  <si>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</si>
  <si>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</si>
  <si>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</si>
  <si>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</si>
  <si>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</si>
  <si>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</si>
  <si>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</si>
  <si>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</si>
  <si>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</si>
  <si>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</si>
  <si>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</si>
  <si>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</si>
  <si>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</si>
  <si>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</si>
  <si>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</si>
  <si>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</si>
  <si>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</si>
  <si>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</si>
  <si>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</si>
  <si>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</si>
  <si>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</si>
  <si>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</si>
  <si>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</si>
  <si>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</si>
  <si>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</si>
  <si>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</si>
  <si>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</si>
  <si>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</si>
  <si>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</si>
  <si>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</si>
  <si>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</si>
  <si>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</si>
  <si>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</si>
  <si>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</si>
  <si>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</si>
  <si>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</si>
  <si>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</si>
  <si>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</si>
  <si>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</si>
  <si>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</si>
  <si>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</si>
  <si>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</si>
  <si>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</si>
  <si>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</si>
  <si>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</si>
  <si>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</si>
  <si>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</si>
  <si>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</si>
  <si>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</si>
  <si>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</si>
  <si>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</si>
  <si>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</si>
  <si>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</si>
  <si>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</si>
  <si>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</si>
  <si>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</si>
  <si>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</si>
  <si>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</si>
  <si>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</si>
  <si>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</si>
  <si>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</si>
  <si>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</si>
  <si>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</si>
  <si>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</si>
  <si>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</si>
  <si>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</si>
  <si>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</si>
  <si>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</si>
  <si>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</si>
  <si>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</si>
  <si>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</si>
  <si>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</si>
  <si>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</si>
  <si>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</si>
  <si>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</si>
  <si>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</si>
  <si>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</si>
  <si>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</si>
  <si>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</si>
  <si>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</si>
  <si>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</si>
  <si>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</si>
  <si>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</si>
  <si>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</si>
  <si>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</si>
  <si>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</si>
  <si>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</si>
  <si>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</si>
  <si>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</si>
  <si>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</si>
  <si>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</si>
  <si>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</si>
  <si>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</si>
  <si>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</si>
  <si>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</si>
  <si>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</si>
  <si>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</si>
  <si>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</si>
  <si>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</si>
  <si>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</si>
  <si>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</si>
  <si>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</si>
  <si>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</si>
  <si>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</si>
  <si>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</si>
  <si>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</si>
  <si>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</si>
  <si>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</si>
  <si>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</si>
  <si>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</si>
  <si>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</si>
  <si>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</si>
  <si>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</si>
  <si>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</si>
  <si>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</si>
  <si>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</si>
  <si>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</si>
  <si>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</si>
  <si>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</si>
  <si>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</si>
  <si>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</si>
  <si>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</si>
  <si>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</si>
  <si>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</si>
  <si>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</si>
  <si>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</si>
  <si>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</si>
  <si>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</si>
  <si>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</si>
  <si>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</si>
  <si>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</si>
  <si>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</si>
  <si>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</si>
  <si>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</si>
  <si>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</si>
  <si>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</si>
  <si>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</si>
  <si>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</si>
  <si>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</si>
  <si>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</si>
  <si>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</si>
  <si>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</si>
  <si>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</si>
  <si>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</si>
  <si>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</si>
  <si>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</si>
  <si>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</si>
  <si>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</si>
  <si>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</si>
  <si>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</si>
  <si>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</si>
  <si>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</si>
  <si>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</si>
  <si>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</si>
  <si>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</si>
  <si>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</si>
  <si>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</si>
  <si>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</si>
  <si>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</si>
  <si>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</si>
  <si>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</si>
  <si>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</si>
  <si>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</si>
  <si>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</si>
  <si>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</si>
  <si>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</si>
  <si>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</si>
  <si>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</si>
  <si>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</si>
  <si>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</si>
  <si>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</si>
  <si>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</si>
  <si>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</si>
  <si>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</si>
  <si>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</si>
  <si>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</si>
  <si>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</si>
  <si>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</si>
  <si>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</si>
  <si>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</si>
  <si>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</si>
  <si>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</si>
  <si>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</si>
  <si>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</si>
  <si>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</si>
  <si>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</si>
  <si>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</si>
  <si>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</si>
  <si>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</si>
  <si>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</si>
  <si>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</si>
  <si>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</si>
  <si>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</si>
  <si>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</si>
  <si>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</si>
  <si>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</si>
  <si>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</si>
  <si>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</si>
  <si>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</si>
  <si>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</si>
  <si>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</si>
  <si>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</si>
  <si>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</si>
  <si>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</si>
  <si>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</si>
  <si>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</si>
  <si>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</si>
  <si>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</si>
  <si>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</si>
  <si>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</si>
  <si>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</si>
  <si>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</si>
  <si>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</si>
  <si>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</si>
  <si>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</si>
  <si>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</si>
  <si>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</si>
  <si>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</si>
  <si>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</si>
  <si>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</si>
  <si>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</si>
  <si>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</si>
  <si>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</si>
  <si>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</si>
  <si>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</si>
  <si>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</si>
  <si>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</si>
  <si>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</si>
  <si>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</si>
  <si>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</si>
  <si>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</si>
  <si>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</si>
  <si>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</si>
  <si>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</si>
  <si>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</si>
  <si>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</si>
  <si>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</si>
  <si>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</si>
  <si>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</si>
  <si>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</si>
  <si>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</si>
  <si>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</si>
  <si>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</si>
  <si>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</si>
  <si>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</si>
  <si>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</si>
  <si>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</si>
  <si>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</si>
  <si>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</si>
  <si>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</si>
  <si>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</si>
  <si>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</si>
  <si>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</si>
  <si>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</si>
  <si>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</si>
  <si>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</si>
  <si>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</si>
  <si>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</si>
  <si>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</si>
  <si>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</si>
  <si>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</si>
  <si>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</si>
  <si>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</si>
  <si>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</si>
  <si>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</si>
  <si>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</si>
  <si>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</si>
  <si>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</si>
  <si>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</si>
  <si>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</si>
  <si>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</si>
  <si>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</si>
  <si>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</si>
  <si>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</si>
  <si>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</si>
  <si>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</si>
  <si>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</si>
  <si>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</si>
  <si>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</si>
  <si>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</si>
  <si>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</si>
  <si>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</si>
  <si>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</si>
  <si>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</si>
  <si>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</si>
  <si>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</si>
  <si>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</si>
  <si>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</si>
  <si>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</si>
  <si>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</si>
  <si>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</si>
  <si>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</si>
  <si>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</si>
  <si>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</si>
  <si>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</si>
  <si>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</si>
  <si>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</si>
  <si>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</si>
  <si>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</si>
  <si>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</si>
  <si>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</si>
  <si>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</si>
  <si>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</si>
  <si>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</si>
  <si>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</si>
  <si>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</si>
  <si>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</si>
  <si>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</si>
  <si>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</si>
  <si>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</si>
  <si>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</si>
  <si>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</si>
  <si>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</si>
  <si>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</si>
  <si>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</si>
  <si>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</si>
  <si>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</si>
  <si>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</si>
  <si>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</si>
  <si>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</si>
  <si>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</si>
  <si>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</si>
  <si>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</si>
  <si>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</si>
  <si>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</si>
  <si>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</si>
  <si>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</si>
  <si>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</si>
  <si>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</si>
  <si>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</si>
  <si>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</si>
  <si>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</si>
  <si>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</si>
  <si>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</si>
  <si>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</si>
  <si>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</si>
  <si>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</si>
  <si>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</si>
  <si>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</si>
  <si>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</si>
  <si>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</si>
  <si>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</si>
  <si>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</si>
  <si>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</si>
  <si>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</si>
  <si>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</si>
  <si>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</si>
  <si>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</si>
  <si>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</si>
  <si>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</si>
  <si>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</si>
  <si>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</si>
  <si>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</si>
  <si>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</si>
  <si>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</si>
  <si>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</si>
  <si>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</si>
  <si>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</si>
  <si>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</si>
  <si>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</si>
  <si>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</si>
  <si>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</si>
  <si>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</si>
  <si>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</si>
  <si>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</si>
  <si>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</si>
  <si>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</si>
  <si>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</si>
  <si>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</si>
  <si>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</si>
  <si>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</si>
  <si>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</si>
  <si>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</si>
  <si>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</si>
  <si>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</si>
  <si>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</si>
  <si>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</si>
  <si>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</si>
  <si>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</si>
  <si>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</si>
  <si>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</si>
  <si>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</si>
  <si>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</si>
  <si>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</si>
  <si>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</si>
  <si>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</si>
  <si>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</si>
  <si>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</si>
  <si>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</si>
  <si>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</si>
  <si>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</si>
  <si>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</si>
  <si>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</si>
  <si>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</si>
  <si>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</si>
  <si>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</si>
  <si>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</si>
  <si>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</si>
  <si>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</si>
  <si>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</si>
  <si>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</si>
  <si>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</si>
  <si>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</si>
  <si>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</si>
  <si>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</si>
  <si>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</si>
  <si>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</si>
  <si>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</si>
  <si>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</si>
  <si>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</si>
  <si>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</si>
  <si>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</si>
  <si>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</si>
  <si>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</si>
  <si>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</si>
  <si>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</si>
  <si>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</si>
  <si>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</si>
  <si>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</si>
  <si>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</si>
  <si>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</si>
  <si>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</si>
  <si>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</si>
  <si>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</si>
  <si>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</si>
  <si>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</si>
  <si>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</si>
  <si>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</si>
  <si>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</si>
  <si>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</si>
  <si>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</si>
  <si>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</si>
  <si>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</si>
  <si>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</si>
  <si>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</si>
  <si>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</si>
  <si>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</si>
  <si>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</si>
  <si>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</si>
  <si>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</si>
  <si>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</si>
  <si>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</si>
  <si>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</si>
  <si>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</si>
  <si>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</si>
  <si>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</si>
  <si>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</si>
  <si>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</si>
  <si>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</si>
  <si>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</si>
  <si>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</si>
  <si>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</si>
  <si>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</si>
  <si>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</si>
  <si>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</si>
  <si>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</si>
  <si>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</si>
  <si>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</si>
  <si>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</si>
  <si>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</si>
  <si>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</si>
  <si>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</si>
  <si>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</si>
  <si>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</si>
  <si>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</si>
  <si>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</si>
  <si>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</si>
  <si>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</si>
  <si>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</si>
  <si>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</si>
  <si>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</si>
  <si>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</si>
  <si>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</si>
  <si>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</si>
  <si>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</si>
  <si>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</si>
  <si>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</si>
  <si>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</si>
  <si>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</si>
  <si>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</si>
  <si>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</si>
  <si>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</si>
  <si>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</si>
  <si>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</si>
  <si>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</si>
  <si>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</si>
  <si>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</si>
  <si>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</si>
  <si>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</si>
  <si>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</si>
  <si>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</si>
  <si>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</si>
  <si>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</si>
  <si>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</si>
  <si>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</si>
  <si>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</si>
  <si>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</si>
  <si>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</si>
  <si>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</si>
  <si>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</si>
  <si>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</si>
  <si>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</si>
  <si>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</si>
  <si>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</si>
  <si>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</si>
  <si>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</si>
  <si>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</si>
  <si>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</si>
  <si>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</si>
  <si>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</si>
  <si>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</si>
  <si>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</si>
  <si>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</si>
  <si>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</si>
  <si>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</si>
  <si>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</si>
  <si>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</si>
  <si>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</si>
  <si>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</si>
  <si>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</si>
  <si>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</si>
  <si>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</si>
  <si>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</si>
  <si>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</si>
  <si>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</si>
  <si>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</si>
  <si>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</si>
  <si>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</si>
  <si>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</si>
  <si>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</si>
  <si>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</si>
  <si>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</si>
  <si>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</si>
  <si>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</si>
  <si>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</si>
  <si>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</si>
  <si>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</si>
  <si>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</si>
  <si>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</si>
  <si>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</si>
  <si>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</si>
  <si>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</si>
  <si>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</si>
  <si>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</si>
  <si>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</si>
  <si>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</si>
  <si>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</si>
  <si>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</si>
  <si>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</si>
  <si>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</si>
  <si>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</si>
  <si>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</si>
  <si>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</si>
  <si>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</si>
  <si>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</si>
  <si>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</si>
  <si>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</si>
  <si>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</si>
  <si>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</si>
  <si>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</si>
  <si>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</si>
  <si>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</si>
  <si>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</si>
  <si>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</si>
  <si>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</si>
  <si>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</si>
  <si>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</si>
  <si>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</si>
  <si>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</si>
  <si>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</si>
  <si>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</si>
  <si>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</si>
  <si>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</si>
  <si>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</si>
  <si>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</si>
  <si>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</si>
  <si>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</si>
  <si>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</si>
  <si>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</si>
  <si>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</si>
  <si>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</si>
  <si>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</si>
  <si>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</si>
  <si>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</si>
  <si>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</si>
  <si>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</si>
  <si>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</si>
  <si>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</si>
  <si>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</si>
  <si>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</si>
  <si>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</si>
  <si>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</si>
  <si>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</si>
  <si>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</si>
  <si>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</si>
  <si>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</si>
  <si>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</si>
  <si>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</si>
  <si>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</si>
  <si>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</si>
  <si>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</si>
  <si>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</si>
  <si>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</si>
  <si>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</si>
  <si>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</si>
  <si>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</si>
  <si>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</si>
  <si>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</si>
  <si>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</si>
  <si>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</si>
  <si>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</si>
  <si>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</si>
  <si>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</si>
  <si>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</si>
  <si>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</si>
  <si>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</si>
  <si>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</si>
  <si>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</si>
  <si>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</si>
  <si>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</si>
  <si>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</si>
  <si>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</si>
  <si>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</si>
  <si>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</si>
  <si>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</si>
  <si>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</si>
  <si>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</si>
  <si>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</si>
  <si>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</si>
  <si>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</si>
  <si>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</si>
  <si>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</si>
  <si>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</si>
  <si>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</si>
  <si>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</si>
  <si>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</si>
  <si>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</si>
  <si>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</si>
  <si>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</si>
  <si>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</si>
  <si>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</si>
  <si>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</si>
  <si>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</si>
  <si>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</si>
  <si>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</si>
  <si>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</si>
  <si>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</si>
  <si>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</si>
  <si>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</si>
  <si>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</si>
  <si>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</si>
  <si>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</si>
  <si>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</si>
  <si>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</si>
  <si>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</si>
  <si>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</si>
  <si>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</si>
  <si>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</si>
  <si>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</si>
  <si>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</si>
  <si>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</si>
  <si>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</si>
  <si>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</si>
  <si>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</si>
  <si>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</si>
  <si>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</si>
  <si>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</si>
  <si>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</si>
  <si>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</si>
  <si>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</si>
  <si>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</si>
  <si>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</si>
  <si>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</si>
  <si>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</si>
  <si>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</si>
  <si>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</si>
  <si>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</si>
  <si>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</si>
  <si>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</si>
  <si>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</si>
  <si>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</si>
  <si>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</si>
  <si>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</si>
  <si>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</si>
  <si>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</si>
  <si>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</si>
  <si>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</si>
  <si>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</si>
  <si>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</si>
  <si>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</si>
  <si>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</si>
  <si>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</si>
  <si>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</si>
  <si>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</si>
  <si>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</si>
  <si>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</si>
  <si>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</si>
  <si>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</si>
  <si>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</si>
  <si>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</si>
  <si>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</si>
  <si>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</si>
  <si>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</si>
  <si>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</si>
  <si>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</si>
  <si>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</si>
  <si>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</si>
  <si>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</si>
  <si>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</si>
  <si>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</si>
  <si>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</si>
  <si>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</si>
  <si>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</si>
  <si>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</si>
  <si>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</si>
  <si>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</si>
  <si>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</si>
  <si>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</si>
  <si>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</si>
  <si>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</si>
  <si>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</si>
  <si>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</si>
  <si>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</si>
  <si>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</si>
  <si>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</si>
  <si>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</si>
  <si>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</si>
  <si>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</si>
  <si>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</si>
  <si>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</si>
  <si>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</si>
  <si>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</si>
  <si>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</si>
  <si>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</si>
  <si>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</si>
  <si>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</si>
  <si>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</si>
  <si>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</si>
  <si>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</si>
  <si>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</si>
  <si>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</si>
  <si>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</si>
  <si>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</si>
  <si>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</si>
  <si>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</si>
  <si>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</si>
  <si>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</si>
  <si>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</si>
  <si>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</si>
  <si>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</si>
  <si>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</si>
  <si>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</si>
  <si>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</si>
  <si>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</si>
  <si>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</si>
  <si>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</si>
  <si>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</si>
  <si>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</si>
  <si>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</si>
  <si>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</si>
  <si>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</si>
  <si>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</si>
  <si>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</si>
  <si>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</si>
  <si>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</si>
  <si>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</si>
  <si>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</si>
  <si>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</si>
  <si>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</si>
  <si>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</si>
  <si>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</si>
  <si>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</si>
  <si>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</si>
  <si>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</si>
  <si>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</si>
  <si>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</si>
  <si>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</si>
  <si>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</si>
  <si>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</si>
  <si>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</si>
  <si>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</si>
  <si>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</si>
  <si>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</si>
  <si>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</si>
  <si>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</si>
  <si>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</si>
  <si>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</si>
  <si>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</si>
  <si>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</si>
  <si>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</si>
  <si>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</si>
  <si>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</si>
  <si>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</si>
  <si>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</si>
  <si>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</si>
  <si>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</si>
  <si>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</si>
  <si>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</si>
  <si>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</si>
  <si>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</si>
  <si>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</si>
  <si>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</si>
  <si>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</si>
  <si>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</si>
  <si>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</si>
  <si>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</si>
  <si>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</si>
  <si>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</si>
  <si>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</si>
  <si>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</si>
  <si>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</si>
  <si>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</si>
  <si>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</si>
  <si>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</si>
  <si>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</si>
  <si>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</si>
  <si>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</si>
  <si>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</si>
  <si>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</si>
  <si>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</si>
  <si>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</si>
  <si>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</si>
  <si>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</si>
  <si>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</si>
  <si>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</si>
  <si>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</si>
  <si>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</si>
  <si>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</si>
  <si>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</si>
  <si>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</si>
  <si>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</si>
  <si>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</si>
  <si>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</si>
  <si>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</si>
  <si>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</si>
  <si>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</si>
  <si>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</si>
  <si>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</si>
  <si>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</si>
  <si>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</si>
  <si>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</si>
  <si>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</si>
  <si>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</si>
  <si>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</si>
  <si>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</si>
  <si>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</si>
  <si>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</si>
  <si>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</si>
  <si>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</si>
  <si>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</si>
  <si>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</si>
  <si>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</si>
  <si>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</si>
  <si>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</si>
  <si>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</si>
  <si>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</si>
  <si>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</si>
  <si>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</si>
  <si>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</si>
  <si>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</si>
  <si>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</si>
  <si>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</si>
  <si>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</si>
  <si>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</si>
  <si>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</si>
  <si>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</si>
  <si>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</si>
  <si>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</si>
  <si>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</si>
  <si>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</si>
  <si>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</si>
  <si>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</si>
  <si>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</si>
  <si>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</si>
  <si>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</si>
  <si>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</si>
  <si>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</si>
  <si>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</si>
  <si>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</si>
  <si>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</si>
  <si>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</si>
  <si>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</si>
  <si>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</si>
  <si>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</si>
  <si>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</si>
  <si>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</si>
  <si>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</si>
  <si>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</si>
  <si>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</si>
  <si>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</si>
  <si>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</si>
  <si>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</si>
  <si>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</si>
  <si>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</si>
  <si>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</si>
  <si>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</si>
  <si>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</si>
  <si>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</si>
  <si>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</si>
  <si>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</si>
  <si>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</si>
  <si>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</si>
  <si>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</si>
  <si>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</si>
  <si>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</si>
  <si>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</si>
  <si>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</si>
  <si>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</si>
  <si>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</si>
  <si>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</si>
  <si>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</si>
  <si>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</si>
  <si>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</si>
  <si>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</si>
  <si>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</si>
  <si>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</si>
  <si>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</si>
  <si>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</si>
  <si>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</si>
  <si>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</si>
  <si>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</si>
  <si>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</si>
  <si>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</si>
  <si>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</si>
  <si>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</si>
  <si>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</si>
  <si>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</si>
  <si>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</si>
  <si>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</si>
  <si>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</si>
  <si>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</si>
  <si>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</si>
  <si>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</si>
  <si>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</si>
  <si>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</si>
  <si>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</si>
  <si>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</si>
  <si>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</si>
  <si>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</si>
  <si>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</si>
  <si>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</si>
  <si>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</si>
  <si>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</si>
  <si>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</si>
  <si>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</si>
  <si>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</si>
  <si>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</si>
  <si>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</si>
  <si>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</si>
  <si>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</si>
  <si>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</si>
  <si>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</si>
  <si>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</si>
  <si>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</si>
  <si>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</si>
  <si>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</si>
  <si>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</si>
  <si>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</si>
  <si>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</si>
  <si>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</si>
  <si>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</si>
  <si>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</si>
  <si>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</si>
  <si>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</si>
  <si>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</si>
  <si>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</si>
  <si>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</si>
  <si>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</si>
  <si>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</si>
  <si>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</si>
  <si>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</si>
  <si>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</si>
  <si>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</si>
  <si>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</si>
  <si>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</si>
  <si>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</si>
  <si>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</si>
  <si>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</si>
  <si>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</si>
  <si>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</si>
  <si>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</si>
  <si>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</si>
  <si>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</si>
  <si>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</si>
  <si>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</si>
  <si>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</si>
  <si>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</si>
  <si>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</si>
  <si>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</si>
  <si>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</si>
  <si>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</si>
  <si>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</si>
  <si>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</si>
  <si>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</si>
  <si>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</si>
  <si>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</si>
  <si>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</si>
  <si>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</si>
  <si>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</si>
  <si>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</si>
  <si>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</si>
  <si>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</si>
  <si>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</si>
  <si>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</si>
  <si>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</si>
  <si>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</si>
  <si>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</si>
  <si>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</si>
  <si>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</si>
  <si>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</si>
  <si>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</si>
  <si>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</si>
  <si>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</si>
  <si>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</si>
  <si>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</si>
  <si>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</si>
  <si>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</si>
  <si>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</si>
  <si>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</si>
  <si>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</si>
  <si>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</si>
  <si>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</si>
  <si>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</si>
  <si>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</si>
  <si>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</si>
  <si>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</si>
  <si>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</si>
  <si>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</si>
  <si>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</si>
  <si>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</si>
  <si>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</si>
  <si>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</si>
  <si>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</si>
  <si>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</si>
  <si>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</si>
  <si>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</si>
  <si>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</si>
  <si>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</si>
  <si>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</si>
  <si>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</si>
  <si>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</si>
  <si>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</si>
  <si>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</si>
  <si>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</si>
  <si>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</si>
  <si>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</si>
  <si>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</si>
  <si>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</si>
  <si>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</si>
  <si>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</si>
  <si>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</si>
  <si>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</si>
  <si>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</si>
  <si>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</si>
  <si>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</si>
  <si>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</si>
  <si>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</si>
  <si>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</si>
  <si>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</si>
  <si>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</si>
  <si>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</si>
  <si>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</si>
  <si>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</si>
  <si>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</si>
  <si>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</si>
  <si>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</si>
  <si>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</si>
  <si>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</si>
  <si>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</si>
  <si>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</si>
  <si>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</si>
  <si>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</si>
  <si>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</si>
  <si>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</si>
  <si>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</si>
  <si>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</si>
  <si>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</si>
  <si>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</si>
  <si>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</si>
  <si>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</si>
  <si>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</si>
  <si>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</si>
  <si>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</si>
  <si>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</si>
  <si>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</si>
  <si>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</si>
  <si>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</si>
  <si>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</si>
  <si>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</si>
  <si>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</si>
  <si>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</si>
  <si>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</si>
  <si>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</si>
  <si>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</si>
  <si>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</si>
  <si>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</si>
  <si>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</si>
  <si>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</si>
  <si>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</si>
  <si>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</si>
  <si>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</si>
  <si>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</si>
  <si>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</si>
  <si>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</si>
  <si>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</si>
  <si>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</si>
  <si>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</si>
  <si>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</si>
  <si>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</si>
  <si>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</si>
  <si>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</si>
  <si>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</si>
  <si>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</si>
  <si>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</si>
  <si>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</si>
  <si>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</si>
  <si>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</si>
  <si>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</si>
  <si>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</si>
  <si>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</si>
  <si>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</si>
  <si>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</si>
  <si>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</si>
  <si>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</si>
  <si>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</si>
  <si>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</si>
  <si>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</si>
  <si>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</si>
  <si>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</si>
  <si>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</si>
  <si>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</si>
  <si>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</si>
  <si>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</si>
  <si>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</si>
  <si>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</si>
  <si>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</si>
  <si>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</si>
  <si>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</si>
  <si>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</si>
  <si>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</si>
  <si>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</si>
  <si>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</si>
  <si>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</si>
  <si>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</si>
  <si>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</si>
  <si>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</si>
  <si>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</si>
  <si>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</si>
  <si>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</si>
  <si>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</si>
  <si>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</si>
  <si>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</si>
  <si>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</si>
  <si>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</si>
  <si>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</si>
  <si>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</si>
  <si>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</si>
  <si>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</si>
  <si>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</si>
  <si>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</si>
  <si>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</si>
  <si>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</si>
  <si>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</si>
  <si>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</si>
  <si>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</si>
  <si>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</si>
  <si>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</si>
  <si>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</si>
  <si>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</si>
  <si>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</si>
  <si>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</si>
  <si>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</si>
  <si>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</si>
  <si>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</si>
  <si>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</si>
  <si>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</si>
  <si>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</si>
  <si>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</si>
  <si>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</si>
  <si>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</si>
  <si>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</si>
  <si>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</si>
  <si>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</si>
  <si>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</si>
  <si>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</si>
  <si>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</si>
  <si>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</si>
  <si>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</si>
  <si>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</si>
  <si>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</si>
  <si>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</si>
  <si>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</si>
  <si>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</si>
  <si>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</si>
  <si>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</si>
  <si>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</si>
  <si>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</si>
  <si>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</si>
  <si>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</si>
  <si>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</si>
  <si>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</si>
  <si>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</si>
  <si>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</si>
  <si>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</si>
  <si>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</si>
  <si>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</si>
  <si>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</si>
  <si>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</si>
  <si>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</si>
  <si>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</si>
  <si>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</si>
  <si>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</si>
  <si>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</si>
  <si>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</si>
  <si>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</si>
  <si>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</si>
  <si>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</si>
  <si>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</si>
  <si>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</si>
  <si>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</si>
  <si>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</si>
  <si>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</si>
  <si>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</si>
  <si>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</si>
  <si>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</si>
  <si>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</si>
  <si>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</si>
  <si>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</si>
  <si>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</si>
  <si>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</si>
  <si>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</si>
  <si>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</si>
  <si>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</si>
  <si>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</si>
  <si>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</si>
  <si>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</si>
  <si>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</si>
  <si>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</si>
  <si>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</si>
  <si>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</si>
  <si>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</si>
  <si>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</si>
  <si>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</si>
  <si>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</si>
  <si>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</si>
  <si>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</si>
  <si>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</si>
  <si>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</si>
  <si>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</si>
  <si>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</si>
  <si>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</si>
  <si>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</si>
  <si>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</si>
  <si>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</si>
  <si>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</si>
  <si>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</si>
  <si>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</si>
  <si>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</si>
  <si>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</si>
  <si>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</si>
  <si>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</si>
  <si>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</si>
  <si>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</si>
  <si>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</si>
  <si>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</si>
  <si>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</si>
  <si>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</si>
  <si>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</si>
  <si>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</si>
  <si>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</si>
  <si>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</si>
  <si>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</si>
  <si>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</si>
  <si>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</si>
  <si>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</si>
  <si>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</si>
  <si>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</si>
  <si>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</si>
  <si>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</si>
  <si>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</si>
  <si>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</si>
  <si>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</si>
  <si>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</si>
  <si>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</si>
  <si>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</si>
  <si>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</si>
  <si>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</si>
  <si>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</si>
  <si>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</si>
  <si>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</si>
  <si>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</si>
  <si>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</si>
  <si>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</si>
  <si>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</si>
  <si>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</si>
  <si>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</si>
  <si>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</si>
  <si>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</si>
  <si>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</si>
  <si>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</si>
  <si>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</si>
  <si>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</si>
  <si>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</si>
  <si>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</si>
  <si>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</si>
  <si>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</si>
  <si>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</si>
  <si>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</si>
  <si>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</si>
  <si>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</si>
  <si>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</si>
  <si>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</si>
  <si>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</si>
  <si>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</si>
  <si>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</si>
  <si>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</si>
  <si>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</si>
  <si>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</si>
  <si>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</si>
  <si>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</si>
  <si>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</si>
  <si>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</si>
  <si>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</si>
  <si>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</si>
  <si>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</si>
  <si>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</si>
  <si>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</si>
  <si>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</si>
  <si>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</si>
  <si>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</si>
  <si>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</si>
  <si>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</si>
  <si>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</si>
  <si>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</si>
  <si>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</si>
  <si>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</si>
  <si>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</si>
  <si>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</si>
  <si>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</si>
  <si>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</si>
  <si>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</si>
  <si>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</si>
  <si>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</si>
  <si>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</si>
  <si>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</si>
  <si>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</si>
  <si>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</si>
  <si>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</si>
  <si>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</si>
  <si>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</si>
  <si>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</si>
  <si>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</si>
  <si>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</si>
  <si>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</si>
  <si>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</si>
  <si>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</si>
  <si>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</si>
  <si>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</si>
  <si>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</si>
  <si>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</si>
  <si>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</si>
  <si>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</si>
  <si>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</si>
  <si>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</si>
  <si>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</si>
  <si>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</si>
  <si>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</si>
  <si>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</si>
  <si>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</si>
  <si>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</si>
  <si>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</si>
  <si>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</si>
  <si>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</si>
  <si>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</si>
  <si>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</si>
  <si>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</si>
  <si>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</si>
  <si>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</si>
  <si>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</si>
  <si>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</si>
  <si>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</si>
  <si>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</si>
  <si>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</si>
  <si>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</si>
  <si>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</si>
  <si>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</si>
  <si>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</si>
  <si>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</si>
  <si>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</si>
  <si>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</si>
  <si>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</si>
  <si>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</si>
  <si>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</si>
  <si>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</si>
  <si>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</si>
  <si>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</si>
  <si>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</si>
  <si>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</si>
  <si>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</si>
  <si>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</si>
  <si>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</si>
  <si>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</si>
  <si>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</si>
  <si>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</si>
  <si>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</si>
  <si>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</si>
  <si>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</si>
  <si>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</si>
  <si>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</si>
  <si>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</si>
  <si>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</si>
  <si>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</si>
  <si>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</si>
  <si>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</si>
  <si>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</si>
  <si>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</si>
  <si>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</si>
  <si>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</si>
  <si>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</si>
  <si>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</si>
  <si>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</si>
  <si>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</si>
  <si>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</si>
  <si>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</si>
  <si>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</si>
  <si>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</si>
  <si>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</si>
  <si>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</si>
  <si>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</si>
  <si>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</si>
  <si>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</si>
  <si>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</si>
  <si>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</si>
  <si>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</si>
  <si>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</si>
  <si>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</si>
  <si>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</si>
  <si>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</si>
  <si>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</si>
  <si>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</si>
  <si>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</si>
  <si>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</si>
  <si>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</si>
  <si>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</si>
  <si>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</si>
  <si>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</si>
  <si>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</si>
  <si>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</si>
  <si>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</si>
  <si>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</si>
  <si>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</si>
  <si>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</si>
  <si>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</si>
  <si>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</si>
  <si>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</si>
  <si>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</si>
  <si>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</si>
  <si>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</si>
  <si>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</si>
  <si>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</si>
  <si>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</si>
  <si>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</si>
  <si>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</si>
  <si>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</si>
  <si>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</si>
  <si>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</si>
  <si>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</si>
  <si>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</si>
  <si>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</si>
  <si>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</si>
  <si>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</si>
  <si>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</si>
  <si>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</si>
  <si>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</si>
  <si>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</si>
  <si>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</si>
  <si>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</si>
  <si>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</si>
  <si>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</si>
  <si>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</si>
  <si>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</si>
  <si>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</si>
  <si>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</si>
  <si>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</si>
  <si>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</si>
  <si>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</si>
  <si>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</si>
  <si>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</si>
  <si>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</si>
  <si>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</si>
  <si>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</si>
  <si>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</si>
  <si>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</si>
  <si>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</si>
  <si>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</si>
  <si>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</si>
  <si>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</si>
  <si>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</si>
  <si>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</si>
  <si>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</si>
  <si>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</si>
  <si>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</si>
  <si>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</si>
  <si>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</si>
  <si>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</si>
  <si>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</si>
  <si>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</si>
  <si>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</si>
  <si>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</si>
  <si>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</si>
  <si>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</si>
  <si>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</si>
  <si>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</si>
  <si>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</si>
  <si>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</si>
  <si>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</si>
  <si>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</si>
  <si>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</si>
  <si>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</si>
  <si>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</si>
  <si>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</si>
  <si>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</si>
  <si>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</si>
  <si>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</si>
  <si>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</si>
  <si>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</si>
  <si>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</si>
  <si>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</si>
  <si>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</si>
  <si>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</si>
  <si>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</si>
  <si>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</si>
  <si>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</si>
  <si>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</si>
  <si>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</si>
  <si>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</si>
  <si>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</si>
  <si>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</si>
  <si>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</si>
  <si>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</si>
  <si>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</si>
  <si>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</si>
  <si>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</si>
  <si>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</si>
  <si>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</si>
  <si>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</si>
  <si>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</si>
  <si>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</si>
  <si>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</si>
  <si>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</si>
  <si>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</si>
  <si>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</si>
  <si>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</si>
  <si>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</si>
  <si>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</si>
  <si>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</si>
  <si>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</si>
  <si>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</si>
  <si>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</si>
  <si>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</si>
  <si>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</si>
  <si>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</si>
  <si>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</si>
  <si>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</si>
  <si>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</si>
  <si>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</si>
  <si>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</si>
  <si>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</si>
  <si>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</si>
  <si>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</si>
  <si>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</si>
  <si>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</si>
  <si>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</si>
  <si>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</si>
  <si>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</si>
  <si>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</si>
  <si>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</si>
  <si>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</si>
  <si>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</si>
  <si>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</si>
  <si>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</si>
  <si>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</si>
  <si>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</si>
  <si>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</si>
  <si>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</si>
  <si>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</si>
  <si>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</si>
  <si>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</si>
  <si>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</si>
  <si>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</si>
  <si>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</si>
  <si>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</si>
  <si>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</si>
  <si>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</si>
  <si>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</si>
  <si>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</si>
  <si>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</si>
  <si>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</si>
  <si>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</si>
  <si>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</si>
  <si>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</si>
  <si>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</si>
  <si>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</si>
  <si>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</si>
  <si>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</si>
  <si>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</si>
  <si>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</si>
  <si>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</si>
  <si>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</si>
  <si>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</si>
  <si>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</si>
  <si>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</si>
  <si>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</si>
  <si>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</si>
  <si>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</si>
  <si>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</si>
  <si>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</si>
  <si>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</si>
  <si>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</si>
  <si>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</si>
  <si>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</si>
  <si>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</si>
  <si>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</si>
  <si>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</si>
  <si>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</si>
  <si>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</si>
  <si>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</si>
  <si>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</si>
  <si>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</si>
  <si>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</si>
  <si>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</si>
  <si>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</si>
  <si>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</si>
  <si>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</si>
  <si>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</si>
  <si>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</si>
  <si>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</si>
  <si>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</si>
  <si>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</si>
  <si>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</si>
  <si>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</si>
  <si>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</si>
  <si>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</si>
  <si>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</si>
  <si>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</si>
  <si>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</si>
  <si>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</si>
  <si>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</si>
  <si>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</si>
  <si>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</si>
  <si>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</si>
  <si>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</si>
  <si>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</si>
  <si>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</si>
  <si>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</si>
  <si>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</si>
  <si>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</si>
  <si>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</si>
  <si>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</si>
  <si>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</si>
  <si>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</si>
  <si>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</si>
  <si>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</si>
  <si>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</si>
  <si>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</si>
  <si>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</si>
  <si>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</si>
  <si>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</si>
  <si>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</si>
  <si>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</si>
  <si>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</si>
  <si>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</si>
  <si>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</si>
  <si>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</si>
  <si>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</si>
  <si>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</si>
  <si>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</si>
  <si>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</si>
  <si>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</si>
  <si>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</si>
  <si>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</si>
  <si>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</si>
  <si>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</si>
  <si>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</si>
  <si>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</si>
  <si>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</si>
  <si>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</si>
  <si>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</si>
  <si>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</si>
  <si>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</si>
  <si>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</si>
  <si>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</si>
  <si>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</si>
  <si>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</si>
  <si>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</si>
  <si>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</si>
  <si>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</si>
  <si>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</si>
  <si>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</si>
  <si>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</si>
  <si>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</si>
  <si>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</si>
  <si>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</si>
  <si>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</si>
  <si>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</si>
  <si>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</si>
  <si>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</si>
  <si>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</si>
  <si>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</si>
  <si>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</si>
  <si>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</si>
  <si>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</si>
  <si>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</si>
  <si>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</si>
  <si>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</si>
  <si>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</si>
  <si>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</si>
  <si>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</si>
  <si>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</si>
  <si>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</si>
  <si>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</si>
  <si>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</si>
  <si>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</si>
  <si>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</si>
  <si>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</si>
  <si>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</si>
  <si>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</si>
  <si>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</si>
  <si>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</si>
  <si>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</si>
  <si>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</si>
  <si>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</si>
  <si>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</si>
  <si>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</si>
  <si>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</si>
  <si>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</si>
  <si>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</si>
  <si>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</si>
  <si>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</si>
  <si>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</si>
  <si>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</si>
  <si>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</si>
  <si>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</si>
  <si>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</si>
  <si>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</si>
  <si>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</si>
  <si>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</si>
  <si>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</si>
  <si>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</si>
  <si>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</si>
  <si>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</si>
  <si>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</si>
  <si>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</si>
  <si>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</si>
  <si>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</si>
  <si>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</si>
  <si>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</si>
  <si>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</si>
  <si>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</si>
  <si>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</si>
  <si>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</si>
  <si>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</si>
  <si>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</si>
  <si>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</si>
  <si>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</si>
  <si>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</si>
  <si>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</si>
  <si>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</si>
  <si>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</si>
  <si>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</si>
  <si>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</si>
  <si>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</si>
  <si>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</si>
  <si>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</si>
  <si>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</si>
  <si>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</si>
  <si>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</si>
  <si>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</si>
  <si>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</si>
  <si>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</si>
  <si>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</si>
  <si>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</si>
  <si>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</si>
  <si>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</si>
  <si>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</si>
  <si>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</si>
  <si>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</si>
  <si>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</si>
  <si>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</si>
  <si>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</si>
  <si>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</si>
  <si>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</si>
  <si>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</si>
  <si>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</si>
  <si>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</si>
  <si>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</si>
  <si>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</si>
  <si>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</si>
  <si>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</si>
  <si>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</si>
  <si>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</si>
  <si>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</si>
  <si>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</si>
  <si>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</si>
  <si>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</si>
  <si>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</si>
  <si>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</si>
  <si>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</si>
  <si>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</si>
  <si>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</si>
  <si>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</si>
  <si>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</si>
  <si>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</si>
  <si>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</si>
  <si>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</si>
  <si>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</si>
  <si>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</si>
  <si>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</si>
  <si>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</si>
  <si>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</si>
  <si>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</si>
  <si>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</si>
  <si>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</si>
  <si>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</si>
  <si>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</si>
  <si>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</si>
  <si>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</si>
  <si>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</si>
  <si>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</si>
  <si>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</si>
  <si>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</si>
  <si>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</si>
  <si>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</si>
  <si>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</si>
  <si>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</si>
  <si>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</si>
  <si>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</si>
  <si>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</si>
  <si>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</si>
  <si>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</si>
  <si>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</si>
  <si>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</si>
  <si>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</si>
  <si>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</si>
  <si>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</si>
  <si>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</si>
  <si>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</si>
  <si>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</si>
  <si>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</si>
  <si>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</si>
  <si>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</si>
  <si>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</si>
  <si>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</si>
  <si>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</si>
  <si>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</si>
  <si>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</si>
  <si>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</si>
  <si>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</si>
  <si>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</si>
  <si>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</si>
  <si>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</si>
  <si>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</si>
  <si>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</si>
  <si>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</si>
  <si>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</si>
  <si>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</si>
  <si>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</si>
  <si>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</si>
  <si>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</si>
  <si>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</si>
  <si>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</si>
  <si>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</si>
  <si>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</si>
  <si>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</si>
  <si>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</si>
  <si>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</si>
  <si>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</si>
  <si>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</si>
  <si>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</si>
  <si>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</si>
  <si>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</si>
  <si>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</si>
  <si>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</si>
  <si>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</si>
  <si>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</si>
  <si>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</si>
  <si>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</si>
  <si>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</si>
  <si>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</si>
  <si>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</si>
  <si>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</si>
  <si>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</si>
  <si>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</si>
  <si>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</si>
  <si>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</si>
  <si>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</si>
  <si>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</si>
  <si>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</si>
  <si>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</si>
  <si>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</si>
  <si>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</si>
  <si>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</si>
  <si>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</si>
  <si>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</si>
  <si>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</si>
  <si>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</si>
  <si>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</si>
  <si>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</si>
  <si>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</si>
  <si>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</si>
  <si>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</si>
  <si>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</si>
  <si>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</si>
  <si>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</si>
  <si>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</si>
  <si>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</si>
  <si>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</si>
  <si>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</si>
  <si>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</si>
  <si>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</si>
  <si>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</si>
  <si>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</si>
  <si>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</si>
  <si>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</si>
  <si>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</si>
  <si>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</si>
  <si>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</si>
  <si>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</si>
  <si>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</si>
  <si>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</si>
  <si>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</si>
  <si>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</si>
  <si>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</si>
  <si>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</si>
  <si>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</si>
  <si>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</si>
  <si>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</si>
  <si>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</si>
  <si>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</si>
  <si>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</si>
  <si>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</si>
  <si>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</si>
  <si>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</si>
  <si>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</si>
  <si>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</si>
  <si>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</si>
  <si>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</si>
  <si>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</si>
  <si>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</si>
  <si>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</si>
  <si>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</si>
  <si>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</si>
  <si>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</si>
  <si>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</si>
  <si>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</si>
  <si>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</si>
  <si>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</si>
  <si>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</si>
  <si>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</si>
  <si>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</si>
  <si>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</si>
  <si>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</si>
  <si>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</si>
  <si>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</si>
  <si>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</si>
  <si>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</si>
  <si>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</si>
  <si>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</si>
  <si>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</si>
  <si>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</si>
  <si>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</si>
  <si>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</si>
  <si>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</si>
  <si>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</si>
  <si>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</si>
  <si>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</si>
  <si>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</si>
  <si>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</si>
  <si>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</si>
  <si>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</si>
  <si>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</si>
  <si>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</si>
  <si>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</si>
  <si>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</si>
  <si>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</si>
  <si>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</si>
  <si>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</si>
  <si>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</si>
  <si>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</si>
  <si>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</si>
  <si>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</si>
  <si>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</si>
  <si>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</si>
  <si>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</si>
  <si>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</si>
  <si>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</si>
  <si>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</si>
  <si>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</si>
  <si>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</si>
  <si>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</si>
  <si>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</si>
  <si>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</si>
  <si>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</si>
  <si>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</si>
  <si>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</si>
  <si>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</si>
  <si>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</si>
  <si>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</si>
  <si>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</si>
  <si>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</si>
  <si>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</si>
  <si>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</si>
  <si>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</si>
  <si>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</si>
  <si>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</si>
  <si>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</si>
  <si>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</si>
  <si>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</si>
  <si>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</si>
  <si>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</si>
  <si>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</si>
  <si>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</si>
  <si>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</si>
  <si>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</si>
  <si>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</si>
  <si>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</si>
  <si>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</si>
  <si>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</si>
  <si>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</si>
  <si>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</si>
  <si>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</si>
  <si>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</si>
  <si>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</si>
  <si>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</si>
  <si>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</si>
  <si>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</si>
  <si>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</si>
  <si>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</si>
  <si>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</si>
  <si>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</si>
  <si>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</si>
  <si>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</si>
  <si>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</si>
  <si>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</si>
  <si>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</si>
  <si>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</si>
  <si>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</si>
  <si>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</si>
  <si>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</si>
  <si>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</si>
  <si>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</si>
  <si>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</si>
  <si>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</si>
  <si>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</si>
  <si>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</si>
  <si>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</si>
  <si>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</si>
  <si>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</si>
  <si>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</si>
  <si>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</si>
  <si>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</si>
  <si>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</si>
  <si>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</si>
  <si>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</si>
  <si>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</si>
  <si>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</si>
  <si>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</si>
  <si>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</si>
  <si>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</si>
  <si>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</si>
  <si>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</si>
  <si>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</si>
  <si>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</si>
  <si>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</si>
  <si>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</si>
  <si>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</si>
  <si>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</si>
  <si>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</si>
  <si>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</si>
  <si>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</si>
  <si>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</si>
  <si>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</si>
  <si>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</si>
  <si>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</si>
  <si>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</si>
  <si>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</si>
  <si>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</si>
  <si>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</si>
  <si>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</si>
  <si>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</si>
  <si>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</si>
  <si>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</si>
  <si>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</si>
  <si>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</si>
  <si>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</si>
  <si>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</si>
  <si>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</si>
  <si>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</si>
  <si>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</si>
  <si>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</si>
  <si>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</si>
  <si>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</si>
  <si>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</si>
  <si>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</si>
  <si>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</si>
  <si>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</si>
  <si>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</si>
  <si>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</si>
  <si>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</si>
  <si>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</si>
  <si>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</si>
  <si>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</si>
  <si>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</si>
  <si>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</si>
  <si>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</si>
  <si>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</si>
  <si>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</si>
  <si>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</si>
  <si>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</si>
  <si>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</si>
  <si>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</si>
  <si>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</si>
  <si>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</si>
  <si>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</si>
  <si>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</si>
  <si>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</si>
  <si>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</si>
  <si>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</si>
  <si>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</si>
  <si>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</si>
  <si>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</si>
  <si>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</si>
  <si>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</si>
  <si>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</si>
  <si>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</si>
  <si>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</si>
  <si>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</si>
  <si>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</si>
  <si>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</si>
  <si>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</si>
  <si>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</si>
  <si>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</si>
  <si>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</si>
  <si>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</si>
  <si>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</si>
  <si>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</si>
  <si>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</si>
  <si>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</si>
  <si>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</si>
  <si>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</si>
  <si>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</si>
  <si>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</si>
  <si>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</si>
  <si>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</si>
  <si>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</si>
  <si>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</si>
  <si>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</si>
  <si>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</si>
  <si>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</si>
  <si>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</si>
  <si>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</si>
  <si>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</si>
  <si>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</si>
  <si>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</si>
  <si>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</si>
  <si>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</si>
  <si>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</si>
  <si>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</si>
  <si>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</si>
  <si>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</si>
  <si>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</si>
  <si>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</si>
  <si>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</si>
  <si>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</si>
  <si>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</si>
  <si>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</si>
  <si>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</si>
  <si>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</si>
  <si>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</si>
  <si>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</si>
  <si>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</si>
  <si>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</si>
  <si>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</si>
  <si>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</si>
  <si>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</si>
  <si>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</si>
  <si>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</si>
  <si>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</si>
  <si>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</si>
  <si>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</si>
  <si>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</si>
  <si>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</si>
  <si>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</si>
  <si>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</si>
  <si>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</si>
  <si>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</si>
  <si>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</si>
  <si>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</si>
  <si>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</si>
  <si>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</si>
  <si>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</si>
  <si>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</si>
  <si>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</si>
  <si>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</si>
  <si>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</si>
  <si>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</si>
  <si>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</si>
  <si>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</si>
  <si>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</si>
  <si>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</si>
  <si>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</si>
  <si>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</si>
  <si>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</si>
  <si>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</si>
  <si>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</si>
  <si>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</si>
  <si>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</si>
  <si>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</si>
  <si>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</si>
  <si>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</si>
  <si>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</si>
  <si>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</si>
  <si>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</si>
  <si>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</si>
  <si>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</si>
  <si>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</si>
  <si>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</si>
  <si>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</si>
  <si>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</si>
  <si>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</si>
  <si>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</si>
  <si>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</si>
  <si>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</si>
  <si>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</si>
  <si>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</si>
  <si>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</si>
  <si>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</si>
  <si>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</si>
  <si>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</si>
  <si>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</si>
  <si>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</si>
  <si>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</si>
  <si>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</si>
  <si>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</si>
  <si>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</si>
  <si>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</si>
  <si>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</si>
  <si>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</si>
  <si>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</si>
  <si>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</si>
  <si>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</si>
  <si>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</si>
  <si>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</si>
  <si>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</si>
  <si>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</si>
  <si>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</si>
  <si>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</si>
  <si>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</si>
  <si>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</si>
  <si>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</si>
  <si>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</si>
  <si>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</si>
  <si>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</si>
  <si>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</si>
  <si>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</si>
  <si>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</si>
  <si>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</si>
  <si>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</si>
  <si>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</si>
  <si>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</si>
  <si>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</si>
  <si>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</si>
  <si>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</si>
  <si>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</si>
  <si>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</si>
  <si>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</si>
  <si>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</si>
  <si>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</si>
  <si>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</si>
  <si>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</si>
  <si>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</si>
  <si>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</si>
  <si>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</si>
  <si>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</si>
  <si>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</si>
  <si>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</si>
  <si>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</si>
  <si>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</si>
  <si>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</si>
  <si>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</si>
  <si>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</si>
  <si>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</si>
  <si>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</si>
  <si>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</si>
  <si>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</si>
  <si>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</si>
  <si>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</si>
  <si>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</si>
  <si>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</si>
  <si>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</si>
  <si>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</si>
  <si>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</si>
  <si>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</si>
  <si>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</si>
  <si>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</si>
  <si>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</si>
  <si>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</si>
  <si>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</si>
  <si>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</si>
  <si>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</si>
  <si>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</si>
  <si>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</si>
  <si>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</si>
  <si>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</si>
  <si>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</si>
  <si>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</si>
  <si>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</si>
  <si>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</si>
  <si>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</si>
  <si>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</si>
  <si>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</si>
  <si>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</si>
  <si>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</si>
  <si>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</si>
  <si>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</si>
  <si>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</si>
  <si>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</si>
  <si>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</si>
  <si>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</si>
  <si>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</si>
  <si>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</si>
  <si>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</si>
  <si>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</si>
  <si>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</si>
  <si>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</si>
  <si>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</si>
  <si>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</si>
  <si>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</si>
  <si>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</si>
  <si>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</si>
  <si>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</si>
  <si>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</si>
  <si>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</si>
  <si>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</si>
  <si>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</si>
  <si>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</si>
  <si>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</si>
  <si>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</si>
  <si>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</si>
  <si>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</si>
  <si>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</si>
  <si>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</si>
  <si>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</si>
  <si>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</si>
  <si>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</si>
  <si>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</si>
  <si>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</si>
  <si>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</si>
  <si>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</si>
  <si>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</si>
  <si>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</si>
  <si>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</si>
  <si>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</si>
  <si>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</si>
  <si>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</si>
  <si>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</si>
  <si>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</si>
  <si>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</si>
  <si>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</si>
  <si>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</si>
  <si>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</si>
  <si>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</si>
  <si>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</si>
  <si>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</si>
  <si>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</si>
  <si>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</si>
  <si>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</si>
  <si>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</si>
  <si>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</si>
  <si>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</si>
  <si>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</si>
  <si>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</si>
  <si>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</si>
  <si>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</si>
  <si>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</si>
  <si>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</si>
  <si>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</si>
  <si>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</si>
  <si>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</si>
  <si>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</si>
  <si>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</si>
  <si>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</si>
  <si>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</si>
  <si>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</si>
  <si>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</si>
  <si>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</si>
  <si>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</si>
  <si>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</si>
  <si>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</si>
  <si>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</si>
  <si>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</si>
  <si>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</si>
  <si>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</si>
  <si>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</si>
  <si>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</si>
  <si>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</si>
  <si>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</si>
  <si>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</si>
  <si>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</si>
  <si>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</si>
  <si>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</si>
  <si>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</si>
  <si>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</si>
  <si>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</si>
  <si>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</si>
  <si>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</si>
  <si>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</si>
  <si>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</si>
  <si>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</si>
  <si>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</si>
  <si>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</si>
  <si>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</si>
  <si>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</si>
  <si>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</si>
  <si>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</si>
  <si>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</si>
  <si>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</si>
  <si>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</si>
  <si>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</si>
  <si>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</si>
  <si>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</si>
  <si>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</si>
  <si>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</si>
  <si>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</si>
  <si>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</si>
  <si>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</si>
  <si>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</si>
  <si>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</si>
  <si>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</si>
  <si>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</si>
  <si>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</si>
  <si>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</si>
  <si>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</si>
  <si>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</si>
  <si>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</si>
  <si>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</si>
  <si>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</si>
  <si>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</si>
  <si>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</si>
  <si>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</si>
  <si>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</si>
  <si>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</si>
  <si>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</si>
  <si>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</si>
  <si>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</si>
  <si>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</si>
  <si>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</si>
  <si>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</si>
  <si>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</si>
  <si>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</si>
  <si>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</si>
  <si>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</si>
  <si>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</si>
  <si>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</si>
  <si>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</si>
  <si>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</si>
  <si>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</si>
  <si>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</si>
  <si>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</si>
  <si>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</si>
  <si>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</si>
  <si>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</si>
  <si>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</si>
  <si>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</si>
  <si>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</si>
  <si>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</si>
  <si>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</si>
  <si>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</si>
  <si>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</si>
  <si>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</si>
  <si>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</si>
  <si>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</si>
  <si>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</si>
  <si>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</si>
  <si>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</si>
  <si>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</si>
  <si>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</si>
  <si>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</si>
  <si>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</si>
  <si>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</si>
  <si>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</si>
  <si>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</si>
  <si>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</si>
  <si>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</si>
  <si>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</si>
  <si>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</si>
  <si>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</si>
  <si>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</si>
  <si>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</si>
  <si>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</si>
  <si>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</si>
  <si>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</si>
  <si>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</si>
  <si>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</si>
  <si>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</si>
  <si>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</si>
  <si>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</si>
  <si>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</si>
  <si>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</si>
  <si>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</si>
  <si>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</si>
  <si>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</si>
  <si>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</si>
  <si>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</si>
  <si>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</si>
  <si>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</si>
  <si>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</si>
  <si>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</si>
  <si>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</si>
  <si>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</si>
  <si>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</si>
  <si>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</si>
  <si>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</si>
  <si>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</si>
  <si>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</si>
  <si>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</si>
  <si>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</si>
  <si>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</si>
  <si>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</si>
  <si>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</si>
  <si>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</si>
  <si>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</si>
  <si>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</si>
  <si>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</si>
  <si>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</si>
  <si>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</si>
  <si>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</si>
  <si>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</si>
  <si>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</si>
  <si>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</si>
  <si>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</si>
  <si>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</si>
  <si>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</si>
  <si>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</si>
  <si>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</si>
  <si>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</si>
  <si>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</si>
  <si>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</si>
  <si>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</si>
  <si>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</si>
  <si>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</si>
  <si>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</si>
  <si>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</si>
  <si>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</si>
  <si>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</si>
  <si>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</si>
  <si>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</si>
  <si>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</si>
  <si>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</si>
  <si>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</si>
  <si>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</si>
  <si>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</si>
  <si>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</si>
  <si>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</si>
  <si>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</si>
  <si>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</si>
  <si>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</si>
  <si>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</si>
  <si>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</si>
  <si>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</si>
  <si>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</si>
  <si>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</si>
  <si>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</si>
  <si>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</si>
  <si>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</si>
  <si>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</si>
  <si>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</si>
  <si>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</si>
  <si>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</si>
  <si>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</si>
  <si>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</si>
  <si>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</si>
  <si>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</si>
  <si>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</si>
  <si>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</si>
  <si>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</si>
  <si>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</si>
  <si>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</si>
  <si>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</si>
  <si>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</si>
  <si>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</si>
  <si>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</si>
  <si>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</si>
  <si>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</si>
  <si>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</si>
  <si>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</si>
  <si>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</si>
  <si>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</si>
  <si>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</si>
  <si>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</si>
  <si>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</si>
  <si>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</si>
  <si>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</si>
  <si>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</si>
  <si>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</si>
  <si>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</si>
  <si>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</si>
  <si>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</si>
  <si>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</si>
  <si>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</si>
  <si>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</si>
  <si>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</si>
  <si>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</si>
  <si>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</si>
  <si>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</si>
  <si>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</si>
  <si>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</si>
  <si>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</si>
  <si>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</si>
  <si>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</si>
  <si>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</si>
  <si>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</si>
  <si>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</si>
  <si>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</si>
  <si>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</si>
  <si>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</si>
  <si>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</si>
  <si>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</si>
  <si>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</si>
  <si>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</si>
  <si>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</si>
  <si>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</si>
  <si>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</si>
  <si>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</si>
  <si>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</si>
  <si>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</si>
  <si>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</si>
  <si>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</si>
  <si>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</si>
  <si>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</si>
  <si>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</si>
  <si>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</si>
  <si>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</si>
  <si>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</si>
  <si>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</si>
  <si>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</si>
  <si>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</si>
  <si>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</si>
  <si>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</si>
  <si>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</si>
  <si>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</si>
  <si>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</si>
  <si>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</si>
  <si>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</si>
  <si>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</si>
  <si>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</si>
  <si>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</si>
  <si>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</si>
  <si>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</si>
  <si>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</si>
  <si>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</si>
  <si>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</si>
  <si>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</si>
  <si>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</si>
  <si>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</si>
  <si>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</si>
  <si>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</si>
  <si>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</si>
  <si>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</si>
  <si>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</si>
  <si>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</si>
  <si>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</si>
  <si>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</si>
  <si>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</si>
  <si>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</si>
  <si>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</si>
  <si>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</si>
  <si>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</si>
  <si>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</si>
  <si>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</si>
  <si>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</si>
  <si>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</si>
  <si>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</si>
  <si>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</si>
  <si>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</si>
  <si>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</si>
  <si>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</si>
  <si>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</si>
  <si>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</si>
  <si>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</si>
  <si>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</si>
  <si>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</si>
  <si>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</si>
  <si>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</si>
  <si>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</si>
  <si>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</si>
  <si>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</si>
  <si>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</si>
  <si>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</si>
  <si>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</si>
  <si>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</si>
  <si>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</si>
  <si>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</si>
  <si>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</si>
  <si>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</si>
  <si>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</si>
  <si>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</si>
  <si>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</si>
  <si>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</si>
  <si>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</si>
  <si>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</si>
  <si>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</si>
  <si>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</si>
  <si>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</si>
  <si>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</si>
  <si>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</si>
  <si>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</si>
  <si>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</si>
  <si>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</si>
  <si>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</si>
  <si>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</si>
  <si>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</si>
  <si>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</si>
  <si>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</si>
  <si>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</si>
  <si>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</si>
  <si>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</si>
  <si>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</si>
  <si>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</si>
  <si>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</si>
  <si>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</si>
  <si>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</si>
  <si>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</si>
  <si>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</si>
  <si>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</si>
  <si>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</si>
  <si>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</si>
  <si>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</si>
  <si>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</si>
  <si>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</si>
  <si>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</si>
  <si>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</si>
  <si>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</si>
  <si>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</si>
  <si>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</si>
  <si>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</si>
  <si>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</si>
  <si>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</si>
  <si>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</si>
  <si>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</si>
  <si>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</si>
  <si>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</si>
  <si>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</si>
  <si>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</si>
  <si>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</si>
  <si>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</si>
  <si>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</si>
  <si>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</si>
  <si>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</si>
  <si>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</si>
  <si>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</si>
  <si>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</si>
  <si>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</si>
  <si>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</si>
  <si>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</si>
  <si>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</si>
  <si>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</si>
  <si>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</si>
  <si>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</si>
  <si>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</si>
  <si>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</si>
  <si>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</si>
  <si>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</si>
  <si>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</si>
  <si>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</si>
  <si>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</si>
  <si>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</si>
  <si>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</si>
  <si>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</si>
  <si>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</si>
  <si>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</si>
  <si>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</si>
  <si>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</si>
  <si>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</si>
  <si>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</si>
  <si>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</si>
  <si>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</si>
  <si>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</si>
  <si>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</si>
  <si>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</si>
  <si>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</si>
  <si>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</si>
  <si>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</si>
  <si>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</si>
  <si>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</si>
  <si>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</si>
  <si>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</si>
  <si>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</si>
  <si>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</si>
  <si>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</si>
  <si>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</si>
  <si>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</si>
  <si>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</si>
  <si>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</si>
  <si>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</si>
  <si>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</si>
  <si>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</si>
  <si>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</si>
  <si>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</si>
  <si>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</si>
  <si>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</si>
  <si>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</si>
  <si>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</si>
  <si>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</si>
  <si>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</si>
  <si>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</si>
  <si>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</si>
  <si>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</si>
  <si>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</si>
  <si>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</si>
  <si>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</si>
  <si>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</si>
  <si>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</si>
  <si>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</si>
  <si>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</si>
  <si>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</si>
  <si>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</si>
  <si>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</si>
  <si>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</si>
  <si>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</si>
  <si>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</si>
  <si>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</si>
  <si>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</si>
  <si>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</si>
  <si>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</si>
  <si>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</si>
  <si>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</si>
  <si>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</si>
  <si>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</si>
  <si>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</si>
  <si>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</si>
  <si>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</si>
  <si>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</si>
  <si>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</si>
  <si>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</si>
  <si>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</si>
  <si>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</si>
  <si>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</si>
  <si>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</si>
  <si>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</si>
  <si>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</si>
  <si>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</si>
  <si>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</si>
  <si>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</si>
  <si>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</si>
  <si>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</si>
  <si>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</si>
  <si>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</si>
  <si>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</si>
  <si>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</si>
  <si>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</si>
  <si>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</si>
  <si>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</si>
  <si>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</si>
  <si>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</si>
  <si>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</si>
  <si>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</si>
  <si>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</si>
  <si>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</si>
  <si>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</si>
  <si>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</si>
  <si>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</si>
  <si>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</si>
  <si>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</si>
  <si>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</si>
  <si>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</si>
  <si>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</si>
  <si>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</si>
  <si>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</si>
  <si>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</si>
  <si>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</si>
  <si>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</si>
  <si>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</si>
  <si>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</si>
  <si>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</si>
  <si>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</si>
  <si>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</si>
  <si>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</si>
  <si>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</si>
  <si>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</si>
  <si>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</si>
  <si>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</si>
  <si>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</si>
  <si>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</si>
  <si>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</si>
  <si>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</si>
  <si>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</si>
  <si>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</si>
  <si>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</si>
  <si>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</si>
  <si>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</si>
  <si>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</si>
  <si>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</si>
  <si>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</si>
  <si>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</si>
  <si>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</si>
  <si>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</si>
  <si>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</si>
  <si>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</si>
  <si>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</si>
  <si>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</si>
  <si>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</si>
  <si>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</si>
  <si>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</si>
  <si>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</si>
  <si>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</si>
  <si>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</si>
  <si>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</si>
  <si>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</si>
  <si>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</si>
  <si>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</si>
  <si>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</si>
  <si>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</si>
  <si>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</si>
  <si>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</si>
  <si>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</si>
  <si>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</si>
  <si>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</si>
  <si>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</si>
  <si>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</si>
  <si>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</si>
  <si>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</si>
  <si>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</si>
  <si>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</si>
  <si>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</si>
  <si>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</si>
  <si>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</si>
  <si>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</si>
  <si>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</si>
  <si>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</si>
  <si>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</si>
  <si>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</si>
  <si>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</si>
  <si>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</si>
  <si>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</si>
  <si>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</si>
  <si>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</si>
  <si>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</si>
  <si>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</si>
  <si>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</si>
  <si>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</si>
  <si>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</si>
  <si>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</si>
  <si>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</si>
  <si>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</si>
  <si>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</si>
  <si>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</si>
  <si>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</si>
  <si>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</si>
  <si>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</si>
  <si>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</si>
  <si>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</si>
  <si>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</si>
  <si>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</si>
  <si>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</si>
  <si>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</si>
  <si>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</si>
  <si>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</si>
  <si>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</si>
  <si>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</si>
  <si>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</si>
  <si>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</si>
  <si>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</si>
  <si>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</si>
  <si>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</si>
  <si>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</si>
  <si>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</si>
  <si>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</si>
  <si>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</si>
  <si>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</si>
  <si>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</si>
  <si>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</si>
  <si>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</si>
  <si>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</si>
  <si>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</si>
  <si>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</si>
  <si>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</si>
  <si>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</si>
  <si>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</si>
  <si>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</si>
  <si>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</si>
  <si>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</si>
  <si>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</si>
  <si>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</si>
  <si>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</si>
  <si>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</si>
  <si>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</si>
  <si>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</si>
  <si>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</si>
  <si>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</si>
  <si>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</si>
  <si>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</si>
  <si>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</si>
  <si>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</si>
  <si>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</si>
  <si>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</si>
  <si>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</si>
  <si>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</si>
  <si>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</si>
  <si>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</si>
  <si>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</si>
  <si>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</si>
  <si>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</si>
  <si>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</si>
  <si>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</si>
  <si>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</si>
  <si>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</si>
  <si>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</si>
  <si>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</si>
  <si>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</si>
  <si>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</si>
  <si>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</si>
  <si>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</si>
  <si>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</si>
  <si>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</si>
  <si>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</si>
  <si>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</si>
  <si>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</si>
  <si>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</si>
  <si>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</si>
  <si>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</si>
  <si>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</si>
  <si>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</si>
  <si>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</si>
  <si>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</si>
  <si>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</si>
  <si>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</si>
  <si>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</si>
  <si>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</si>
  <si>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</si>
  <si>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</si>
  <si>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</si>
  <si>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</si>
  <si>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</si>
  <si>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</si>
  <si>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</si>
  <si>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</si>
  <si>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</si>
  <si>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</si>
  <si>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</si>
  <si>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</si>
  <si>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</si>
  <si>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</si>
  <si>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</si>
  <si>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</si>
  <si>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</si>
  <si>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</si>
  <si>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</si>
  <si>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</si>
  <si>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</si>
  <si>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</si>
  <si>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</si>
  <si>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</si>
  <si>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</si>
  <si>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</si>
  <si>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</si>
  <si>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</si>
  <si>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</si>
  <si>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</si>
  <si>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</si>
  <si>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</si>
  <si>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</si>
  <si>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</si>
  <si>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</si>
  <si>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</si>
  <si>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</si>
  <si>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</si>
  <si>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</si>
  <si>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</si>
  <si>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</si>
  <si>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</si>
  <si>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</si>
  <si>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</si>
  <si>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</si>
  <si>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</si>
  <si>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</si>
  <si>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</si>
  <si>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</si>
  <si>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</si>
  <si>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</si>
  <si>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</si>
  <si>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</si>
  <si>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</si>
  <si>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</si>
  <si>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</si>
  <si>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</si>
  <si>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</si>
  <si>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</si>
  <si>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</si>
  <si>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</si>
  <si>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</si>
  <si>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</si>
  <si>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</si>
  <si>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</si>
  <si>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</si>
  <si>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</si>
  <si>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</si>
  <si>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</si>
  <si>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</si>
  <si>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</si>
  <si>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</si>
  <si>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</si>
  <si>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</si>
  <si>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</si>
  <si>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</si>
  <si>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</si>
  <si>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</si>
  <si>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</si>
  <si>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</si>
  <si>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</si>
  <si>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</si>
  <si>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</si>
  <si>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</si>
  <si>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</si>
  <si>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</si>
  <si>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</si>
  <si>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</si>
  <si>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</si>
  <si>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</si>
  <si>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</si>
  <si>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</si>
  <si>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</si>
  <si>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</si>
  <si>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</si>
  <si>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</si>
  <si>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</si>
  <si>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</si>
  <si>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</si>
  <si>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</si>
  <si>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</si>
  <si>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</si>
  <si>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</si>
  <si>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</si>
  <si>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</si>
  <si>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</si>
  <si>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</si>
  <si>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</si>
  <si>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</si>
  <si>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</si>
  <si>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</si>
  <si>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</si>
  <si>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</si>
  <si>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</si>
  <si>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</si>
  <si>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</si>
  <si>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</si>
  <si>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</si>
  <si>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</si>
  <si>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</si>
  <si>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</si>
  <si>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</si>
  <si>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</si>
  <si>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</si>
  <si>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</si>
  <si>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</si>
  <si>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</si>
  <si>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</si>
  <si>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</si>
  <si>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</si>
  <si>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</si>
  <si>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</si>
  <si>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</si>
  <si>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</si>
  <si>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</si>
  <si>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</si>
  <si>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</si>
  <si>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</si>
  <si>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</si>
  <si>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</si>
  <si>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</si>
  <si>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</si>
  <si>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</si>
  <si>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</si>
  <si>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</si>
  <si>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</si>
  <si>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</si>
  <si>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</si>
  <si>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</si>
  <si>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</si>
  <si>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</si>
  <si>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</si>
  <si>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</si>
  <si>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</si>
  <si>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</si>
  <si>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</si>
  <si>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</si>
  <si>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</si>
  <si>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</si>
  <si>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</si>
  <si>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</si>
  <si>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</si>
  <si>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</si>
  <si>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</si>
  <si>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</si>
  <si>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</si>
  <si>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</si>
  <si>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</si>
  <si>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</si>
  <si>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</si>
  <si>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</si>
  <si>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</si>
  <si>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</si>
  <si>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</si>
  <si>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</si>
  <si>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</si>
  <si>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</si>
  <si>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</si>
  <si>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</si>
  <si>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</si>
  <si>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</si>
  <si>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</si>
  <si>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</si>
  <si>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</si>
  <si>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</si>
  <si>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</si>
  <si>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</si>
  <si>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</si>
  <si>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</si>
  <si>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</si>
  <si>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</si>
  <si>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</si>
  <si>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</si>
  <si>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</si>
  <si>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</si>
  <si>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</si>
  <si>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</si>
  <si>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</si>
  <si>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</si>
  <si>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</si>
  <si>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</si>
  <si>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</si>
  <si>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</si>
  <si>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</si>
  <si>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</si>
  <si>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</si>
  <si>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</si>
  <si>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</si>
  <si>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</si>
  <si>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</si>
  <si>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</si>
  <si>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</si>
  <si>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</si>
  <si>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</si>
  <si>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</si>
  <si>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</si>
  <si>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</si>
  <si>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</si>
  <si>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</si>
  <si>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</si>
  <si>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</si>
  <si>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</si>
  <si>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</si>
  <si>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</si>
  <si>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</si>
  <si>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</si>
  <si>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</si>
  <si>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</si>
  <si>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</si>
  <si>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</si>
  <si>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</si>
  <si>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</si>
  <si>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</si>
  <si>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</si>
  <si>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</si>
  <si>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</si>
  <si>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</si>
  <si>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</si>
  <si>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</si>
  <si>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</si>
  <si>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</si>
  <si>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</si>
  <si>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</si>
  <si>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</si>
  <si>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</si>
  <si>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</si>
  <si>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</si>
  <si>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</si>
  <si>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</si>
  <si>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</si>
  <si>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</si>
  <si>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</si>
  <si>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</si>
  <si>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</si>
  <si>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</si>
  <si>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</si>
  <si>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</si>
  <si>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</si>
  <si>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</si>
  <si>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</si>
  <si>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</si>
  <si>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</si>
  <si>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</si>
  <si>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</si>
  <si>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</si>
  <si>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</si>
  <si>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</si>
  <si>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</si>
  <si>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</si>
  <si>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</si>
  <si>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</si>
  <si>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</si>
  <si>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</si>
  <si>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</si>
  <si>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</si>
  <si>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</si>
  <si>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</si>
  <si>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</si>
  <si>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</si>
  <si>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</si>
  <si>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</si>
  <si>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</si>
  <si>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</si>
  <si>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</si>
  <si>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</si>
  <si>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</si>
  <si>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</si>
  <si>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</si>
  <si>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</si>
  <si>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</si>
  <si>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</si>
  <si>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</si>
  <si>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</si>
  <si>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</si>
  <si>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</si>
  <si>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</si>
  <si>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</si>
  <si>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</si>
  <si>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</si>
  <si>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</si>
  <si>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</si>
  <si>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</si>
  <si>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</si>
  <si>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</si>
  <si>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</si>
  <si>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</si>
  <si>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</si>
  <si>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</si>
  <si>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</si>
  <si>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</si>
  <si>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</si>
  <si>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</si>
  <si>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</si>
  <si>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</si>
  <si>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</si>
  <si>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</si>
  <si>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</si>
  <si>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</si>
  <si>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</si>
  <si>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</si>
  <si>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</si>
  <si>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</si>
  <si>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</si>
  <si>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</si>
  <si>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</si>
  <si>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</si>
  <si>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</si>
  <si>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</si>
  <si>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</si>
  <si>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</si>
  <si>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</si>
  <si>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</si>
  <si>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</si>
  <si>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</si>
  <si>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</si>
  <si>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</si>
  <si>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</si>
  <si>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</si>
  <si>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</si>
  <si>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</si>
  <si>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</si>
  <si>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</si>
  <si>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</si>
  <si>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</si>
  <si>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</si>
  <si>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</si>
  <si>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</si>
  <si>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</si>
  <si>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</si>
  <si>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</si>
  <si>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</si>
  <si>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</si>
  <si>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</si>
  <si>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</si>
  <si>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</si>
  <si>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</si>
  <si>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</si>
  <si>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</si>
  <si>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</si>
  <si>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</si>
  <si>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</si>
  <si>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</si>
  <si>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</si>
  <si>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</si>
  <si>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</si>
  <si>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</si>
  <si>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</si>
  <si>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</si>
  <si>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</si>
  <si>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</si>
  <si>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</si>
  <si>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</si>
  <si>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</si>
  <si>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</si>
  <si>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</si>
  <si>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</si>
  <si>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</si>
  <si>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</si>
  <si>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</si>
  <si>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</si>
  <si>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</si>
  <si>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</si>
  <si>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</si>
  <si>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</si>
  <si>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</si>
  <si>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</si>
  <si>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</si>
  <si>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</si>
  <si>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</si>
  <si>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</si>
  <si>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</si>
  <si>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</si>
  <si>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</si>
  <si>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</si>
  <si>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</si>
  <si>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</si>
  <si>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</si>
  <si>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</si>
  <si>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</si>
  <si>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</si>
  <si>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</si>
  <si>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</si>
  <si>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</si>
  <si>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</si>
  <si>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</si>
  <si>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</si>
  <si>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</si>
  <si>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</si>
  <si>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</si>
  <si>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</si>
  <si>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</si>
  <si>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</si>
  <si>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</si>
  <si>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</si>
  <si>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</si>
  <si>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</si>
  <si>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</si>
  <si>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</si>
  <si>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</si>
  <si>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</si>
  <si>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</si>
  <si>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</si>
  <si>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</si>
  <si>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</si>
  <si>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</si>
  <si>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</si>
  <si>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</si>
  <si>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</si>
  <si>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</si>
  <si>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</si>
  <si>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</si>
  <si>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</si>
  <si>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</si>
  <si>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</si>
  <si>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</si>
  <si>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</si>
  <si>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</si>
  <si>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</si>
  <si>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</si>
  <si>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</si>
  <si>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</si>
  <si>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</si>
  <si>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</si>
  <si>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</si>
  <si>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</si>
  <si>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</si>
  <si>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</si>
  <si>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</si>
  <si>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</si>
  <si>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</si>
  <si>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</si>
  <si>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</si>
  <si>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</si>
  <si>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</si>
  <si>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</si>
  <si>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</si>
  <si>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</si>
  <si>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</si>
  <si>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</si>
  <si>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</si>
  <si>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</si>
  <si>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</si>
  <si>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</si>
  <si>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</si>
  <si>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</si>
  <si>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</si>
  <si>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</si>
  <si>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</si>
  <si>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</si>
  <si>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</si>
  <si>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</si>
  <si>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</si>
  <si>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</si>
  <si>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</si>
  <si>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</si>
  <si>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</si>
  <si>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</si>
  <si>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</si>
  <si>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</si>
  <si>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</si>
  <si>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</si>
  <si>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</si>
  <si>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</si>
  <si>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</si>
  <si>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</si>
  <si>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</si>
  <si>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</si>
  <si>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</si>
  <si>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</si>
  <si>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</si>
  <si>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</si>
  <si>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</si>
  <si>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</si>
  <si>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</si>
  <si>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</si>
  <si>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</si>
  <si>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</si>
  <si>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</si>
  <si>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</si>
  <si>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</si>
  <si>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</si>
  <si>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</si>
  <si>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</si>
  <si>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</si>
  <si>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</si>
  <si>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</si>
  <si>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</si>
  <si>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</si>
  <si>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</si>
  <si>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</si>
  <si>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</si>
  <si>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</si>
  <si>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</si>
  <si>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</si>
  <si>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</si>
  <si>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</si>
  <si>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</si>
  <si>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</si>
  <si>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</si>
  <si>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</si>
  <si>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</si>
  <si>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</si>
  <si>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</si>
  <si>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</si>
  <si>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</si>
  <si>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</si>
  <si>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</si>
  <si>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</si>
  <si>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</si>
  <si>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</si>
  <si>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</si>
  <si>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</si>
  <si>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</si>
  <si>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</si>
  <si>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</si>
  <si>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</si>
  <si>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</si>
  <si>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</si>
  <si>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</si>
  <si>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</si>
  <si>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</si>
  <si>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</si>
  <si>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</si>
  <si>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</si>
  <si>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</si>
  <si>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</si>
  <si>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</si>
  <si>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</si>
  <si>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</si>
  <si>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</si>
  <si>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</si>
  <si>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</si>
  <si>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</si>
  <si>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</si>
  <si>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</si>
  <si>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</si>
  <si>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</si>
  <si>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</si>
  <si>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</si>
  <si>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</si>
  <si>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</si>
  <si>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</si>
  <si>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</si>
  <si>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</si>
  <si>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</si>
  <si>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</si>
  <si>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</si>
  <si>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</si>
  <si>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</si>
  <si>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</si>
  <si>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</si>
  <si>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</si>
  <si>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</si>
  <si>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</si>
  <si>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</si>
  <si>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</si>
  <si>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</si>
  <si>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</si>
  <si>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</si>
  <si>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</si>
  <si>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</si>
  <si>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</si>
  <si>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</si>
  <si>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</si>
  <si>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</si>
  <si>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</si>
  <si>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</si>
  <si>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</si>
  <si>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</si>
  <si>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</si>
  <si>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</si>
  <si>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</si>
  <si>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</si>
  <si>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</si>
  <si>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</si>
  <si>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</si>
  <si>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</si>
  <si>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</si>
  <si>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</si>
  <si>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</si>
  <si>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</si>
  <si>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</si>
  <si>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</si>
  <si>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</si>
  <si>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</si>
  <si>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</si>
  <si>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</si>
  <si>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</si>
  <si>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</si>
  <si>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</si>
  <si>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</si>
  <si>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</si>
  <si>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</si>
  <si>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</si>
  <si>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</si>
  <si>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</si>
  <si>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</si>
  <si>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</si>
  <si>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</si>
  <si>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</si>
  <si>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</si>
  <si>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</si>
  <si>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</si>
  <si>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</si>
  <si>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</si>
  <si>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</si>
  <si>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</si>
  <si>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</si>
  <si>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</si>
  <si>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</si>
  <si>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</si>
  <si>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</si>
  <si>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</si>
  <si>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</si>
  <si>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</si>
  <si>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</si>
  <si>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</si>
  <si>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</si>
  <si>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</si>
  <si>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</si>
  <si>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</si>
  <si>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</si>
  <si>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</si>
  <si>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</si>
  <si>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</si>
  <si>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</si>
  <si>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</si>
  <si>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</si>
  <si>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</si>
  <si>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</si>
  <si>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</si>
  <si>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</si>
  <si>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</si>
  <si>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</si>
  <si>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</si>
  <si>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</si>
  <si>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</si>
  <si>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</si>
  <si>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</si>
  <si>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</si>
  <si>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</si>
  <si>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</si>
  <si>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</si>
  <si>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</si>
  <si>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</si>
  <si>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</si>
  <si>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</si>
  <si>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</si>
  <si>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</si>
  <si>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</si>
  <si>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</si>
  <si>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</si>
  <si>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</si>
  <si>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</si>
  <si>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</si>
  <si>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</si>
  <si>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</si>
  <si>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</si>
  <si>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</si>
  <si>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</si>
  <si>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</si>
  <si>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</si>
  <si>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</si>
  <si>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</si>
  <si>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</si>
  <si>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</si>
  <si>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</si>
  <si>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</si>
  <si>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</si>
  <si>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</si>
  <si>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</si>
  <si>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</si>
  <si>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</si>
  <si>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</si>
  <si>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</si>
  <si>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</si>
  <si>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</si>
  <si>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</si>
  <si>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</si>
  <si>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</si>
  <si>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</si>
  <si>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</si>
  <si>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</si>
  <si>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</si>
  <si>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</si>
  <si>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</si>
  <si>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</si>
  <si>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</si>
  <si>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</si>
  <si>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</si>
  <si>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</si>
  <si>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</si>
  <si>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</si>
  <si>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</si>
  <si>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</si>
  <si>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</si>
  <si>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</si>
  <si>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</si>
  <si>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</si>
  <si>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</si>
  <si>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</si>
  <si>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</si>
  <si>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</si>
  <si>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</si>
  <si>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</si>
  <si>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</si>
  <si>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</si>
  <si>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</si>
  <si>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</si>
  <si>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</si>
  <si>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</si>
  <si>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</si>
  <si>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</si>
  <si>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</si>
  <si>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</si>
  <si>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</si>
  <si>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</si>
  <si>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</si>
  <si>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</si>
  <si>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</si>
  <si>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</si>
  <si>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</si>
  <si>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</si>
  <si>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</si>
  <si>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</si>
  <si>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</si>
  <si>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</si>
  <si>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</si>
  <si>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</si>
  <si>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</si>
  <si>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</si>
  <si>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</si>
  <si>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</si>
  <si>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</si>
  <si>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</si>
  <si>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</si>
  <si>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</si>
  <si>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</si>
  <si>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</si>
  <si>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</si>
  <si>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</si>
  <si>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</si>
  <si>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</si>
  <si>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</si>
  <si>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</si>
  <si>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</si>
  <si>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</si>
  <si>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</si>
  <si>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</si>
  <si>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</si>
  <si>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</si>
  <si>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</si>
  <si>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</si>
  <si>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</si>
  <si>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</si>
  <si>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</si>
  <si>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</si>
  <si>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</si>
  <si>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</si>
  <si>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</si>
  <si>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</si>
  <si>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</si>
  <si>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</si>
  <si>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</si>
  <si>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</si>
  <si>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</si>
  <si>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</si>
  <si>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</si>
  <si>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</si>
  <si>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</si>
  <si>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</si>
  <si>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</si>
  <si>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</si>
  <si>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</si>
  <si>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</si>
  <si>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</si>
  <si>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</si>
  <si>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</si>
  <si>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</si>
  <si>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</si>
  <si>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</si>
  <si>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</si>
  <si>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</si>
  <si>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</si>
  <si>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</si>
  <si>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</si>
  <si>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</si>
  <si>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</si>
  <si>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</si>
  <si>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</si>
  <si>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</si>
  <si>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</si>
  <si>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</si>
  <si>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</si>
  <si>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</si>
  <si>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</si>
  <si>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</si>
  <si>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</si>
  <si>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</si>
  <si>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</si>
  <si>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</si>
  <si>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</si>
  <si>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</si>
  <si>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</si>
  <si>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</si>
  <si>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</si>
  <si>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</si>
  <si>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</si>
  <si>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</si>
  <si>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</si>
  <si>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</si>
  <si>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</si>
  <si>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</si>
  <si>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</si>
  <si>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</si>
  <si>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</si>
  <si>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</si>
  <si>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</si>
  <si>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</si>
  <si>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</si>
  <si>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</si>
  <si>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</si>
  <si>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</si>
  <si>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</si>
  <si>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</si>
  <si>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</si>
  <si>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</si>
  <si>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</si>
  <si>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</si>
  <si>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</si>
  <si>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</si>
  <si>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</si>
  <si>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</si>
  <si>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</si>
  <si>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</si>
  <si>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</si>
  <si>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</si>
  <si>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</si>
  <si>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</si>
  <si>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</si>
  <si>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</si>
  <si>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</si>
  <si>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</si>
  <si>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</si>
  <si>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</si>
  <si>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</si>
  <si>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</si>
  <si>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</si>
  <si>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</si>
  <si>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</si>
  <si>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</si>
  <si>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</si>
  <si>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</si>
  <si>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</si>
  <si>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</si>
  <si>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</si>
  <si>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</si>
  <si>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</si>
  <si>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</si>
  <si>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</si>
  <si>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</si>
  <si>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</si>
  <si>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</si>
  <si>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</si>
  <si>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</si>
  <si>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</si>
  <si>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</si>
  <si>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</si>
  <si>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</si>
  <si>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</si>
  <si>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</si>
  <si>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</si>
  <si>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</si>
  <si>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</si>
  <si>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</si>
  <si>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</si>
  <si>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</si>
  <si>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</si>
  <si>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</si>
  <si>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</si>
  <si>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</si>
  <si>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</si>
  <si>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</si>
  <si>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</si>
  <si>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</si>
  <si>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</si>
  <si>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</si>
  <si>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</si>
  <si>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</si>
  <si>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</si>
  <si>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</si>
  <si>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</si>
  <si>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</si>
  <si>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</si>
  <si>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</si>
  <si>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</si>
  <si>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</si>
  <si>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</si>
  <si>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</si>
  <si>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</si>
  <si>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</si>
  <si>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</si>
  <si>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</si>
  <si>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</si>
  <si>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</si>
  <si>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</si>
  <si>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</si>
  <si>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</si>
  <si>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</si>
  <si>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</si>
  <si>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</si>
  <si>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</si>
  <si>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</si>
  <si>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</si>
  <si>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</si>
  <si>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</si>
  <si>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</si>
  <si>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</si>
  <si>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</si>
  <si>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</si>
  <si>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</si>
  <si>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</si>
  <si>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</si>
  <si>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</si>
  <si>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</si>
  <si>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</si>
  <si>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</si>
  <si>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</si>
  <si>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</si>
  <si>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</si>
  <si>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</si>
  <si>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</si>
  <si>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</si>
  <si>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</si>
  <si>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</si>
  <si>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</si>
  <si>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</si>
  <si>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</si>
  <si>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</si>
  <si>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</si>
  <si>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</si>
  <si>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</si>
  <si>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</si>
  <si>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</si>
  <si>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</si>
  <si>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</si>
  <si>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</si>
  <si>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</si>
  <si>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</si>
  <si>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</si>
  <si>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</si>
  <si>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</si>
  <si>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</si>
  <si>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</si>
  <si>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</si>
  <si>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</si>
  <si>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</si>
  <si>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</si>
  <si>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</si>
  <si>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</si>
  <si>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</si>
  <si>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</si>
  <si>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</si>
  <si>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</si>
  <si>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</si>
  <si>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</si>
  <si>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</si>
  <si>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</si>
  <si>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</si>
  <si>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</si>
  <si>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</si>
  <si>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</si>
  <si>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</si>
  <si>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</si>
  <si>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</si>
  <si>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</si>
  <si>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</si>
  <si>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</si>
  <si>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</si>
  <si>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</si>
  <si>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</si>
  <si>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</si>
  <si>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</si>
  <si>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</si>
  <si>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</si>
  <si>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</si>
  <si>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</si>
  <si>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</si>
  <si>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</si>
  <si>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</si>
  <si>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</si>
  <si>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</si>
  <si>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</si>
  <si>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</si>
  <si>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</si>
  <si>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</si>
  <si>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</si>
  <si>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</si>
  <si>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</si>
  <si>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</si>
  <si>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</si>
  <si>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</si>
  <si>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</si>
  <si>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</si>
  <si>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</si>
  <si>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</si>
  <si>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</si>
  <si>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</si>
  <si>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</si>
  <si>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</si>
  <si>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</si>
  <si>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</si>
  <si>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</si>
  <si>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</si>
  <si>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</si>
  <si>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</si>
  <si>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</si>
  <si>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</si>
  <si>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</si>
  <si>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</si>
  <si>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</si>
  <si>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</si>
  <si>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</si>
  <si>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</si>
  <si>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</si>
  <si>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</si>
  <si>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</si>
  <si>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</si>
  <si>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</si>
  <si>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</si>
  <si>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</si>
  <si>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</si>
  <si>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</si>
  <si>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</si>
  <si>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</si>
  <si>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</si>
  <si>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</si>
  <si>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</si>
  <si>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</si>
  <si>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</si>
  <si>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</si>
  <si>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</si>
  <si>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</si>
  <si>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</si>
  <si>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</si>
  <si>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</si>
  <si>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</si>
  <si>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</si>
  <si>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</si>
  <si>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</si>
  <si>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</si>
  <si>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</si>
  <si>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</si>
  <si>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</si>
  <si>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</si>
  <si>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</si>
  <si>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</si>
  <si>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</si>
  <si>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</si>
  <si>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</si>
  <si>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</si>
  <si>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</si>
  <si>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</si>
  <si>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</si>
  <si>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</si>
  <si>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</si>
  <si>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</si>
  <si>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</si>
  <si>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</si>
  <si>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</si>
  <si>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</si>
  <si>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</si>
  <si>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</si>
  <si>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</si>
  <si>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</si>
  <si>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</si>
  <si>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</si>
  <si>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</si>
  <si>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</si>
  <si>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</si>
  <si>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</si>
  <si>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</si>
  <si>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</si>
  <si>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</si>
  <si>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</si>
  <si>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</si>
  <si>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</si>
  <si>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</si>
  <si>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</si>
  <si>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</si>
  <si>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</si>
  <si>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</si>
  <si>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</si>
  <si>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</si>
  <si>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</si>
  <si>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</si>
  <si>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</si>
  <si>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</si>
  <si>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</si>
  <si>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</si>
  <si>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</si>
  <si>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</si>
  <si>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</si>
  <si>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</si>
  <si>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</si>
  <si>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</si>
  <si>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</si>
  <si>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</si>
  <si>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</si>
  <si>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</si>
  <si>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</si>
  <si>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</si>
  <si>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</si>
  <si>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</si>
  <si>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</si>
  <si>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</si>
  <si>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</si>
  <si>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</si>
  <si>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</si>
  <si>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</si>
  <si>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</si>
  <si>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</si>
  <si>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</si>
  <si>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</si>
  <si>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</si>
  <si>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</si>
  <si>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</si>
  <si>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</si>
  <si>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</si>
  <si>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</si>
  <si>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</si>
  <si>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</si>
  <si>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</si>
  <si>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</si>
  <si>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</si>
  <si>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</si>
  <si>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</si>
  <si>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</si>
  <si>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</si>
  <si>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</si>
  <si>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</si>
  <si>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</si>
  <si>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</si>
  <si>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</si>
  <si>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</si>
  <si>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</si>
  <si>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</si>
  <si>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</si>
  <si>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</si>
  <si>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</si>
  <si>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</si>
  <si>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</si>
  <si>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</si>
  <si>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</si>
  <si>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</si>
  <si>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</si>
  <si>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</si>
  <si>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</si>
  <si>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</si>
  <si>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</si>
  <si>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</si>
  <si>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</si>
  <si>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</si>
  <si>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</si>
  <si>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</si>
  <si>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</si>
  <si>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</si>
  <si>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</si>
  <si>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</si>
  <si>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</si>
  <si>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</si>
  <si>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</si>
  <si>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</si>
  <si>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</si>
  <si>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</si>
  <si>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</si>
  <si>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</si>
  <si>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</si>
  <si>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</si>
  <si>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</si>
  <si>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</si>
  <si>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</si>
  <si>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</si>
  <si>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</si>
  <si>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</si>
  <si>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</si>
  <si>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</si>
  <si>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</si>
  <si>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</si>
  <si>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</si>
  <si>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</si>
  <si>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</si>
  <si>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</si>
  <si>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</si>
  <si>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</si>
  <si>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</si>
  <si>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</si>
  <si>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</si>
  <si>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</si>
  <si>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</si>
  <si>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</si>
  <si>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</si>
  <si>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</si>
  <si>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</si>
  <si>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</si>
  <si>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</si>
  <si>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</si>
  <si>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</si>
  <si>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</si>
  <si>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</si>
  <si>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</si>
  <si>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</si>
  <si>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</si>
  <si>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</si>
  <si>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</si>
  <si>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</si>
  <si>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</si>
  <si>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</si>
  <si>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</si>
  <si>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</si>
  <si>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</si>
  <si>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</si>
  <si>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</si>
  <si>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</si>
  <si>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</si>
  <si>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</si>
  <si>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</si>
  <si>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</si>
  <si>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</si>
  <si>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</si>
  <si>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</si>
  <si>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</si>
  <si>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</si>
  <si>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</si>
  <si>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</si>
  <si>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</si>
  <si>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</si>
  <si>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</si>
  <si>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</si>
  <si>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</si>
  <si>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</si>
  <si>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</si>
  <si>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</si>
  <si>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</si>
  <si>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</si>
  <si>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</si>
  <si>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</si>
  <si>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</si>
  <si>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</si>
  <si>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</si>
  <si>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</si>
  <si>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</si>
  <si>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</si>
  <si>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</si>
  <si>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</si>
  <si>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</si>
  <si>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</si>
  <si>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</si>
  <si>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</si>
  <si>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</si>
  <si>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</si>
  <si>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</si>
  <si>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</si>
  <si>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</si>
  <si>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</si>
  <si>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</si>
  <si>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</si>
  <si>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</si>
  <si>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</si>
  <si>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</si>
  <si>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</si>
  <si>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</si>
  <si>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</si>
  <si>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</si>
  <si>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</si>
  <si>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</si>
  <si>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</si>
  <si>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</si>
  <si>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</si>
  <si>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</si>
  <si>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</si>
  <si>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</si>
  <si>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</si>
  <si>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</si>
  <si>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</si>
  <si>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</si>
  <si>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</si>
  <si>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</si>
  <si>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</si>
  <si>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</si>
  <si>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</si>
  <si>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</si>
  <si>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</si>
  <si>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</si>
  <si>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</si>
  <si>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</si>
  <si>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</si>
  <si>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</si>
  <si>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</si>
  <si>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</si>
  <si>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</si>
  <si>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</si>
  <si>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</si>
  <si>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</si>
  <si>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</si>
  <si>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</si>
  <si>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</si>
  <si>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</si>
  <si>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</si>
  <si>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</si>
  <si>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</si>
  <si>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</si>
  <si>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</si>
  <si>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</si>
  <si>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</si>
  <si>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</si>
  <si>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</si>
  <si>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</si>
  <si>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</si>
  <si>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</si>
  <si>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</si>
  <si>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</si>
  <si>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</si>
  <si>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</si>
  <si>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</si>
  <si>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</si>
  <si>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</si>
  <si>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</si>
  <si>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</si>
  <si>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</si>
  <si>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</si>
  <si>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</si>
  <si>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</si>
  <si>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</si>
  <si>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</si>
  <si>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</si>
  <si>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</si>
  <si>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</si>
  <si>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</si>
  <si>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</si>
  <si>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</si>
  <si>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</si>
  <si>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</si>
  <si>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</si>
  <si>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</si>
  <si>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</si>
  <si>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</si>
  <si>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</si>
  <si>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</si>
  <si>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</si>
  <si>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</si>
  <si>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</si>
  <si>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</si>
  <si>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</si>
  <si>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</si>
  <si>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</si>
  <si>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</si>
  <si>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</si>
  <si>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</si>
  <si>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</si>
  <si>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</si>
  <si>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</si>
  <si>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</si>
  <si>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</si>
  <si>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</si>
  <si>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</si>
  <si>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</si>
  <si>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</si>
  <si>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</si>
  <si>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</si>
  <si>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</si>
  <si>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</si>
  <si>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</si>
  <si>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</si>
  <si>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</si>
  <si>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</si>
  <si>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</si>
  <si>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</si>
  <si>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</si>
  <si>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</si>
  <si>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</si>
  <si>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</si>
  <si>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</si>
  <si>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</si>
  <si>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</si>
  <si>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</si>
  <si>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</si>
  <si>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</si>
  <si>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</si>
  <si>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</si>
  <si>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</si>
  <si>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</si>
  <si>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</si>
  <si>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</si>
  <si>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</si>
  <si>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</si>
  <si>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</si>
  <si>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</si>
  <si>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</si>
  <si>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</si>
  <si>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</si>
  <si>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</si>
  <si>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</si>
  <si>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</si>
  <si>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</si>
  <si>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</si>
  <si>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</si>
  <si>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</si>
  <si>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</si>
  <si>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</si>
  <si>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</si>
  <si>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</si>
  <si>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</si>
  <si>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</si>
  <si>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</si>
  <si>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</si>
  <si>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</si>
  <si>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</si>
  <si>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</si>
  <si>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</si>
  <si>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</si>
  <si>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</si>
  <si>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</si>
  <si>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</si>
  <si>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</si>
  <si>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</si>
  <si>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</si>
  <si>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</si>
  <si>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</si>
  <si>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</si>
  <si>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</si>
  <si>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</si>
  <si>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</si>
  <si>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</si>
  <si>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</si>
  <si>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</si>
  <si>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</si>
  <si>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</si>
  <si>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</si>
  <si>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</si>
  <si>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</si>
  <si>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</si>
  <si>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</si>
  <si>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</si>
  <si>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</si>
  <si>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</si>
  <si>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</si>
  <si>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</si>
  <si>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</si>
  <si>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</si>
  <si>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</si>
  <si>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</si>
  <si>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</si>
  <si>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</si>
  <si>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</si>
  <si>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</si>
  <si>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</si>
  <si>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</si>
  <si>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</si>
  <si>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</si>
  <si>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</si>
  <si>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</si>
  <si>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</si>
  <si>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</si>
  <si>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</si>
  <si>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</si>
  <si>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</si>
  <si>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</si>
  <si>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</si>
  <si>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</si>
  <si>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</si>
  <si>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</si>
  <si>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</si>
  <si>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</si>
  <si>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</si>
  <si>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</si>
  <si>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</si>
  <si>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</si>
  <si>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</si>
  <si>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</si>
  <si>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</si>
  <si>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</si>
  <si>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</si>
  <si>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</si>
  <si>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</si>
  <si>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</si>
  <si>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</si>
  <si>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</si>
  <si>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</si>
  <si>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</si>
  <si>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</si>
  <si>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</si>
  <si>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</si>
  <si>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</si>
  <si>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</si>
  <si>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</si>
  <si>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</si>
  <si>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</si>
  <si>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</si>
  <si>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</si>
  <si>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</si>
  <si>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</si>
  <si>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</si>
  <si>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</si>
  <si>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</si>
  <si>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</si>
  <si>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</si>
  <si>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</si>
  <si>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</si>
  <si>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</si>
  <si>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</si>
  <si>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</si>
  <si>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</si>
  <si>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</si>
  <si>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</si>
  <si>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</si>
  <si>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</si>
  <si>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</si>
  <si>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</si>
  <si>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</si>
  <si>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</si>
  <si>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</si>
  <si>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</si>
  <si>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</si>
  <si>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</si>
  <si>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</si>
  <si>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</si>
  <si>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</si>
  <si>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</si>
  <si>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</si>
  <si>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</si>
  <si>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</si>
  <si>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</si>
  <si>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</si>
  <si>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</si>
  <si>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</si>
  <si>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</si>
  <si>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</si>
  <si>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</si>
  <si>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</si>
  <si>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</si>
  <si>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</si>
  <si>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</si>
  <si>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</si>
  <si>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</si>
  <si>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</si>
  <si>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</si>
  <si>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</si>
  <si>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</si>
  <si>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</si>
  <si>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</si>
  <si>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</si>
  <si>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</si>
  <si>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</si>
  <si>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</si>
  <si>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</si>
  <si>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</si>
  <si>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</si>
  <si>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</si>
  <si>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</si>
  <si>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</si>
  <si>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</si>
  <si>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</si>
  <si>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</si>
  <si>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</si>
  <si>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</si>
  <si>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</si>
  <si>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</si>
  <si>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</si>
  <si>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</si>
  <si>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</si>
  <si>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</si>
  <si>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</si>
  <si>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</si>
  <si>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</si>
  <si>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</si>
  <si>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</si>
  <si>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</si>
  <si>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</si>
  <si>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</si>
  <si>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</si>
  <si>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</si>
  <si>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</si>
  <si>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</si>
  <si>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</si>
  <si>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</si>
  <si>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</si>
  <si>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</si>
  <si>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</si>
  <si>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</si>
  <si>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</si>
  <si>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</si>
  <si>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</si>
  <si>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</si>
  <si>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</si>
  <si>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</si>
  <si>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</si>
  <si>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</si>
  <si>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</si>
  <si>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</si>
  <si>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</si>
  <si>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</si>
  <si>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</si>
  <si>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</si>
  <si>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</si>
  <si>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</si>
  <si>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</si>
  <si>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</si>
  <si>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</si>
  <si>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</si>
  <si>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</si>
  <si>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</si>
  <si>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</si>
  <si>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</si>
  <si>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</si>
  <si>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</si>
  <si>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</si>
  <si>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</si>
  <si>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</si>
  <si>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</si>
  <si>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</si>
  <si>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</si>
  <si>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</si>
  <si>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</si>
  <si>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</si>
  <si>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</si>
  <si>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</si>
  <si>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</si>
  <si>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</si>
  <si>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</si>
  <si>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</si>
  <si>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</si>
  <si>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</si>
  <si>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</si>
  <si>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</si>
  <si>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</si>
  <si>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</si>
  <si>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</si>
  <si>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</si>
  <si>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</si>
  <si>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</si>
  <si>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</si>
  <si>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</si>
  <si>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</si>
  <si>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</si>
  <si>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</si>
  <si>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</si>
  <si>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</si>
  <si>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</si>
  <si>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</si>
  <si>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</si>
  <si>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</si>
  <si>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</si>
  <si>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</si>
  <si>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</si>
  <si>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</si>
  <si>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</si>
  <si>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</si>
  <si>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</si>
  <si>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</si>
  <si>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</si>
  <si>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</si>
  <si>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</si>
  <si>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</si>
  <si>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</si>
  <si>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</si>
  <si>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</si>
  <si>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</si>
  <si>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</si>
  <si>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</si>
  <si>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</si>
  <si>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</si>
  <si>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</si>
  <si>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</si>
  <si>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</si>
  <si>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</si>
  <si>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</si>
  <si>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</si>
  <si>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</si>
  <si>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</si>
  <si>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</si>
  <si>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</si>
  <si>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</si>
  <si>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</si>
  <si>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</si>
  <si>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</si>
  <si>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</si>
  <si>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</si>
  <si>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</si>
  <si>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</si>
  <si>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</si>
  <si>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</si>
  <si>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</si>
  <si>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</si>
  <si>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</si>
  <si>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</si>
  <si>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</si>
  <si>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</si>
  <si>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</si>
  <si>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</si>
  <si>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</si>
  <si>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</si>
  <si>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</si>
  <si>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</si>
  <si>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</si>
  <si>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</si>
  <si>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</si>
  <si>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</si>
  <si>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</si>
  <si>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</si>
  <si>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</si>
  <si>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</si>
  <si>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</si>
  <si>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</si>
  <si>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</si>
  <si>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</si>
  <si>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</si>
  <si>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</si>
  <si>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</si>
  <si>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</si>
  <si>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</si>
  <si>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</si>
  <si>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</si>
  <si>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</si>
  <si>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</si>
  <si>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</si>
  <si>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</si>
  <si>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</si>
  <si>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</si>
  <si>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</si>
  <si>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</si>
  <si>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</si>
  <si>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</si>
  <si>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</si>
  <si>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</si>
  <si>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</si>
  <si>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</si>
  <si>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</si>
  <si>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</si>
  <si>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</si>
  <si>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</si>
  <si>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</si>
  <si>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</si>
  <si>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</si>
  <si>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</si>
  <si>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</si>
  <si>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</si>
  <si>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</si>
  <si>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</si>
  <si>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</si>
  <si>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</si>
  <si>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</si>
  <si>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</si>
  <si>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</si>
  <si>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</si>
  <si>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</si>
  <si>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</si>
  <si>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</si>
  <si>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</si>
  <si>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</si>
  <si>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</si>
  <si>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</si>
  <si>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</si>
  <si>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</si>
  <si>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</si>
  <si>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</si>
  <si>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</si>
  <si>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</si>
  <si>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</si>
  <si>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</si>
  <si>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</si>
  <si>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</si>
  <si>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</si>
  <si>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</si>
  <si>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</si>
  <si>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</si>
  <si>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</si>
  <si>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</si>
  <si>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</si>
  <si>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</si>
  <si>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</si>
  <si>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</si>
  <si>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</si>
  <si>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</si>
  <si>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</si>
  <si>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</si>
  <si>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</si>
  <si>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</si>
  <si>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</si>
  <si>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</si>
  <si>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</si>
  <si>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</si>
  <si>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</si>
  <si>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</si>
  <si>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</si>
  <si>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</si>
  <si>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</si>
  <si>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</si>
  <si>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</si>
  <si>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</si>
  <si>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</si>
  <si>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</si>
  <si>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</si>
  <si>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</si>
  <si>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</si>
  <si>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</si>
  <si>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</si>
  <si>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</si>
  <si>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</si>
  <si>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</si>
  <si>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</si>
  <si>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</si>
  <si>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</si>
  <si>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</si>
  <si>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</si>
  <si>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</si>
  <si>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</si>
  <si>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</si>
  <si>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</si>
  <si>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</si>
  <si>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</si>
  <si>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</si>
  <si>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</si>
  <si>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</si>
  <si>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</si>
  <si>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</si>
  <si>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</si>
  <si>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</si>
  <si>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</si>
  <si>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</si>
  <si>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</si>
  <si>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</si>
  <si>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</si>
  <si>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</si>
  <si>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</si>
  <si>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</si>
  <si>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</si>
  <si>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</si>
  <si>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</si>
  <si>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</si>
  <si>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</si>
  <si>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</si>
  <si>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</si>
  <si>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</si>
  <si>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</si>
  <si>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</si>
  <si>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</si>
  <si>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</si>
  <si>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</si>
  <si>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</si>
  <si>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</si>
  <si>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</si>
  <si>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</si>
  <si>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</si>
  <si>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</si>
  <si>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</si>
  <si>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</si>
  <si>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</si>
  <si>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</si>
  <si>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</si>
  <si>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</si>
  <si>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</si>
  <si>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</si>
  <si>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</si>
  <si>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</si>
  <si>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</si>
  <si>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</si>
  <si>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</si>
  <si>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</si>
  <si>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</si>
  <si>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</si>
  <si>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</si>
  <si>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</si>
  <si>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</si>
  <si>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</si>
  <si>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</si>
  <si>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</si>
  <si>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</si>
  <si>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</si>
  <si>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</si>
  <si>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</si>
  <si>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</si>
  <si>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</si>
  <si>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</si>
  <si>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</si>
  <si>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</si>
  <si>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</si>
  <si>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</si>
  <si>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</si>
  <si>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</si>
  <si>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</si>
  <si>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</si>
  <si>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</si>
  <si>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</si>
  <si>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</si>
  <si>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</si>
  <si>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</si>
  <si>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</si>
  <si>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</si>
  <si>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</si>
  <si>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</si>
  <si>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</si>
  <si>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</si>
  <si>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</si>
  <si>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</si>
  <si>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</si>
  <si>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</si>
  <si>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</si>
  <si>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</si>
  <si>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</si>
  <si>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</si>
  <si>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</si>
  <si>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</si>
  <si>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</si>
  <si>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</si>
  <si>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</si>
  <si>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</si>
  <si>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</si>
  <si>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</si>
  <si>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</si>
  <si>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</si>
  <si>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</si>
  <si>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</si>
  <si>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</si>
  <si>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</si>
  <si>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</si>
  <si>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</si>
  <si>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</si>
  <si>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</si>
  <si>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</si>
  <si>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</si>
  <si>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</si>
  <si>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</si>
  <si>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</si>
  <si>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</si>
  <si>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</si>
  <si>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</si>
  <si>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</si>
  <si>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</si>
  <si>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</si>
  <si>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</si>
  <si>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</si>
  <si>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</si>
  <si>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</si>
  <si>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</si>
  <si>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</si>
  <si>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</si>
  <si>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</si>
  <si>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</si>
  <si>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</si>
  <si>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</si>
  <si>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</si>
  <si>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</si>
  <si>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</si>
  <si>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</si>
  <si>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</si>
  <si>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</si>
  <si>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</si>
  <si>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</si>
  <si>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</si>
  <si>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</si>
  <si>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</si>
  <si>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</si>
  <si>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</si>
  <si>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</si>
  <si>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</si>
  <si>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</si>
  <si>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</si>
  <si>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</si>
  <si>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</si>
  <si>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</si>
  <si>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</si>
  <si>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</si>
  <si>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</si>
  <si>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</si>
  <si>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</si>
  <si>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</si>
  <si>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</si>
  <si>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</si>
  <si>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</si>
  <si>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</si>
  <si>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</si>
  <si>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</si>
  <si>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</si>
  <si>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</si>
  <si>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</si>
  <si>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</si>
  <si>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</si>
  <si>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</si>
  <si>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</si>
  <si>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</si>
  <si>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</si>
  <si>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</si>
  <si>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</si>
  <si>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</si>
  <si>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</si>
  <si>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</si>
  <si>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</si>
  <si>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</si>
  <si>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</si>
  <si>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</si>
  <si>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</si>
  <si>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</si>
  <si>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</si>
  <si>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</si>
  <si>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</si>
  <si>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</si>
  <si>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</si>
  <si>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</si>
  <si>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</si>
  <si>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</si>
  <si>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</si>
  <si>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</si>
  <si>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</si>
  <si>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</si>
  <si>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</si>
  <si>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</si>
  <si>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</si>
  <si>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</si>
  <si>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</si>
  <si>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</si>
  <si>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</si>
  <si>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</si>
  <si>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</si>
  <si>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</si>
  <si>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</si>
  <si>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</si>
  <si>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</si>
  <si>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</si>
  <si>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</si>
  <si>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</si>
  <si>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</si>
  <si>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</si>
  <si>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</si>
  <si>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</si>
  <si>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</si>
  <si>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</si>
  <si>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</si>
  <si>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</si>
  <si>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</si>
  <si>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</si>
  <si>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</si>
  <si>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</si>
  <si>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</si>
  <si>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</si>
  <si>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</si>
  <si>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</si>
  <si>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</si>
  <si>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</si>
  <si>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</si>
  <si>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</si>
  <si>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</si>
  <si>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</si>
  <si>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</si>
  <si>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</si>
  <si>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</si>
  <si>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</si>
  <si>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</si>
  <si>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</si>
  <si>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</si>
  <si>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</si>
  <si>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</si>
  <si>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</si>
  <si>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</si>
  <si>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</si>
  <si>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</si>
  <si>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</si>
  <si>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</si>
  <si>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</si>
  <si>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</si>
  <si>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</si>
  <si>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</si>
  <si>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</si>
  <si>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</si>
  <si>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</si>
  <si>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</si>
  <si>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</si>
  <si>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</si>
  <si>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</si>
  <si>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</si>
  <si>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</si>
  <si>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</si>
  <si>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</si>
  <si>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</si>
  <si>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</si>
  <si>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</si>
  <si>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</si>
  <si>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</si>
  <si>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</si>
  <si>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</si>
  <si>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</si>
  <si>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</si>
  <si>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</si>
  <si>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</si>
  <si>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</si>
  <si>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</si>
  <si>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</si>
  <si>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</si>
  <si>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</si>
  <si>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</si>
  <si>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</si>
  <si>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</si>
  <si>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</si>
  <si>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</si>
  <si>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</si>
  <si>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</si>
  <si>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</si>
  <si>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</si>
  <si>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</si>
  <si>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</si>
  <si>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</si>
  <si>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</si>
  <si>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</si>
  <si>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</si>
  <si>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</si>
  <si>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</si>
  <si>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</si>
  <si>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</si>
  <si>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</si>
  <si>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</si>
  <si>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</si>
  <si>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</si>
  <si>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</si>
  <si>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</si>
  <si>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</si>
  <si>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</si>
  <si>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</si>
  <si>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</si>
  <si>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</si>
  <si>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</si>
  <si>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</si>
  <si>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</si>
  <si>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</si>
  <si>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</si>
  <si>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</si>
  <si>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</si>
  <si>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</si>
  <si>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</si>
  <si>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</si>
  <si>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</si>
  <si>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</si>
  <si>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</si>
  <si>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</si>
  <si>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</si>
  <si>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</si>
  <si>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</si>
  <si>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</si>
  <si>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</si>
  <si>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</si>
  <si>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</si>
  <si>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</si>
  <si>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</si>
  <si>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</si>
  <si>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</si>
  <si>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</si>
  <si>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</si>
  <si>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</si>
  <si>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</si>
  <si>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</si>
  <si>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</si>
  <si>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</si>
  <si>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</si>
  <si>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</si>
  <si>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</si>
  <si>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</si>
  <si>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</si>
  <si>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</si>
  <si>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</si>
  <si>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</si>
  <si>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</si>
  <si>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</si>
  <si>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</si>
  <si>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</si>
  <si>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</si>
  <si>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</si>
  <si>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</si>
  <si>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</si>
  <si>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</si>
  <si>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</si>
  <si>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</si>
  <si>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</si>
  <si>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</si>
  <si>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</si>
  <si>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</si>
  <si>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</si>
  <si>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</si>
  <si>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</si>
  <si>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</si>
  <si>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</si>
  <si>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</si>
  <si>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</si>
  <si>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</si>
  <si>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</si>
  <si>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</si>
  <si>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</si>
  <si>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</si>
  <si>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</si>
  <si>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</si>
  <si>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</si>
  <si>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</si>
  <si>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</si>
  <si>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</si>
  <si>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</si>
  <si>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</si>
  <si>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</si>
  <si>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</si>
  <si>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</si>
  <si>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</si>
  <si>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</si>
  <si>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</si>
  <si>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</si>
  <si>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</si>
  <si>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</si>
  <si>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</si>
  <si>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</si>
  <si>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</si>
  <si>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</si>
  <si>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</si>
  <si>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</si>
  <si>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</si>
  <si>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</si>
  <si>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</si>
  <si>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</si>
  <si>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</si>
  <si>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</si>
  <si>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</si>
  <si>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</si>
  <si>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</si>
  <si>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</si>
  <si>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</si>
  <si>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</si>
  <si>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</si>
  <si>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</si>
  <si>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</si>
  <si>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</si>
  <si>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</si>
  <si>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</si>
  <si>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</si>
  <si>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</si>
  <si>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</si>
  <si>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</si>
  <si>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</si>
  <si>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</si>
  <si>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</si>
  <si>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</si>
  <si>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</si>
  <si>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</si>
  <si>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</si>
  <si>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</si>
  <si>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</si>
  <si>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</si>
  <si>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</si>
  <si>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</si>
  <si>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</si>
  <si>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</si>
  <si>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</si>
  <si>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</si>
  <si>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</si>
  <si>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</si>
  <si>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</si>
  <si>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</si>
  <si>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</si>
  <si>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</si>
  <si>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</si>
  <si>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</si>
  <si>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</si>
  <si>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</si>
  <si>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</si>
  <si>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</si>
  <si>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</si>
  <si>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</si>
  <si>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</si>
  <si>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</si>
  <si>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</si>
  <si>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</si>
  <si>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</si>
  <si>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</si>
  <si>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</si>
  <si>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</si>
  <si>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</si>
  <si>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</si>
  <si>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</si>
  <si>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</si>
  <si>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</si>
  <si>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</si>
  <si>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</si>
  <si>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</si>
  <si>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</si>
  <si>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</si>
  <si>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</si>
  <si>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</si>
  <si>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</si>
  <si>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</si>
  <si>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</si>
  <si>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</si>
  <si>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</si>
  <si>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</si>
  <si>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</si>
  <si>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</si>
  <si>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</si>
  <si>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</si>
  <si>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</si>
  <si>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</si>
  <si>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</si>
  <si>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</si>
  <si>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</si>
  <si>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</si>
  <si>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</si>
  <si>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</si>
  <si>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</si>
  <si>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</si>
  <si>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</si>
  <si>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</si>
  <si>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</si>
  <si>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</si>
  <si>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</si>
  <si>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</si>
  <si>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</si>
  <si>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</si>
  <si>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</si>
  <si>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</si>
  <si>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</si>
  <si>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</si>
  <si>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</si>
  <si>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</si>
  <si>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</si>
  <si>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</si>
  <si>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</si>
  <si>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</si>
  <si>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</si>
  <si>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</si>
  <si>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</si>
  <si>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</si>
  <si>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</si>
  <si>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</si>
  <si>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</si>
  <si>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</si>
  <si>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</si>
  <si>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</si>
  <si>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</si>
  <si>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</si>
  <si>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</si>
  <si>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</si>
  <si>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</si>
  <si>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</si>
  <si>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</si>
  <si>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</si>
  <si>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</si>
  <si>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</si>
  <si>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</si>
  <si>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</si>
  <si>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</si>
  <si>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</si>
  <si>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</si>
  <si>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</si>
  <si>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</si>
  <si>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</si>
  <si>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</si>
  <si>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</si>
  <si>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</si>
  <si>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</si>
  <si>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</si>
  <si>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</si>
  <si>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</si>
  <si>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</si>
  <si>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</si>
  <si>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</si>
  <si>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</si>
  <si>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</si>
  <si>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</si>
  <si>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</si>
  <si>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</si>
  <si>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</si>
  <si>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</si>
  <si>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</si>
  <si>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</si>
  <si>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</si>
  <si>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</si>
  <si>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</si>
  <si>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</si>
  <si>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</si>
  <si>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</si>
  <si>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</si>
  <si>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</si>
  <si>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</si>
  <si>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</si>
  <si>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</si>
  <si>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</si>
  <si>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</si>
  <si>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</si>
  <si>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</si>
  <si>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</si>
  <si>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</si>
  <si>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</si>
  <si>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</si>
  <si>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</si>
  <si>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</si>
  <si>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</si>
  <si>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</si>
  <si>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</si>
  <si>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</si>
  <si>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</si>
  <si>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</si>
  <si>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</si>
  <si>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</si>
  <si>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</si>
  <si>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</si>
  <si>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</si>
  <si>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</si>
  <si>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</si>
  <si>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</si>
  <si>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</si>
  <si>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</si>
  <si>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</si>
  <si>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</si>
  <si>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</si>
  <si>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</si>
  <si>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</si>
  <si>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</si>
  <si>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</si>
  <si>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</si>
  <si>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</si>
  <si>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</si>
  <si>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</si>
  <si>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</si>
  <si>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</si>
  <si>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</si>
  <si>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</si>
  <si>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</si>
  <si>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</si>
  <si>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</si>
  <si>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</si>
  <si>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</si>
  <si>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</si>
  <si>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</si>
  <si>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</si>
  <si>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</si>
  <si>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</si>
  <si>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</si>
  <si>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</si>
  <si>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</si>
  <si>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</si>
  <si>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</si>
  <si>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</si>
  <si>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</si>
  <si>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</si>
  <si>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</si>
  <si>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</si>
  <si>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</si>
  <si>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</si>
  <si>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</si>
  <si>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</si>
  <si>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</si>
  <si>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</si>
  <si>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</si>
  <si>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</si>
  <si>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</si>
  <si>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</si>
  <si>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</si>
  <si>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</si>
  <si>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</si>
  <si>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</si>
  <si>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</si>
  <si>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</si>
  <si>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</si>
  <si>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</si>
  <si>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</si>
  <si>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</si>
  <si>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</si>
  <si>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</si>
  <si>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</si>
  <si>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</si>
  <si>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</si>
  <si>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</si>
  <si>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</si>
  <si>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</si>
  <si>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</si>
  <si>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</si>
  <si>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</si>
  <si>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</si>
  <si>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</si>
  <si>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</si>
  <si>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</si>
  <si>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</si>
  <si>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</si>
  <si>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</si>
  <si>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</si>
  <si>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</si>
  <si>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</si>
  <si>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</si>
  <si>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</si>
  <si>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</si>
  <si>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</si>
  <si>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</si>
  <si>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</si>
  <si>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</si>
  <si>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</si>
  <si>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</si>
  <si>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</si>
  <si>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</si>
  <si>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</si>
  <si>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</si>
  <si>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</si>
  <si>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</si>
  <si>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</si>
  <si>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</si>
  <si>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</si>
  <si>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</si>
  <si>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</si>
  <si>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</si>
  <si>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</si>
  <si>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</si>
  <si>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</si>
  <si>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</si>
  <si>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</si>
  <si>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</si>
  <si>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</si>
  <si>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</si>
  <si>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</si>
  <si>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</si>
  <si>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</si>
  <si>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</si>
  <si>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</si>
  <si>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</si>
  <si>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</si>
  <si>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</si>
  <si>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</si>
  <si>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</si>
  <si>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</si>
  <si>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</si>
  <si>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</si>
  <si>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</si>
  <si>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</si>
  <si>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</si>
  <si>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</si>
  <si>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</si>
  <si>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</si>
  <si>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</si>
  <si>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</si>
  <si>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</si>
  <si>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</si>
  <si>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</si>
  <si>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</si>
  <si>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</si>
  <si>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</si>
  <si>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</si>
  <si>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</si>
  <si>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</si>
  <si>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</si>
  <si>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</si>
  <si>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</si>
  <si>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</si>
  <si>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</si>
  <si>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</si>
  <si>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</si>
  <si>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</si>
  <si>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</si>
  <si>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</si>
  <si>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</si>
  <si>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</si>
  <si>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</si>
  <si>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</si>
  <si>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</si>
  <si>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</si>
  <si>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</si>
  <si>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</si>
  <si>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</si>
  <si>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</si>
  <si>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</si>
  <si>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</si>
  <si>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</si>
  <si>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</si>
  <si>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</si>
  <si>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</si>
  <si>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</si>
  <si>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</si>
  <si>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</si>
  <si>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</si>
  <si>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</si>
  <si>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</si>
  <si>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</si>
  <si>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</si>
  <si>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</si>
  <si>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</si>
  <si>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</si>
  <si>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</si>
  <si>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</si>
  <si>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</si>
  <si>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</si>
  <si>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</si>
  <si>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</si>
  <si>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</si>
  <si>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</si>
  <si>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</si>
  <si>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</si>
  <si>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</si>
  <si>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</si>
  <si>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</si>
  <si>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</si>
  <si>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</si>
  <si>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</si>
  <si>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</si>
  <si>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</si>
  <si>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</si>
  <si>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</si>
  <si>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</si>
  <si>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</si>
  <si>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</si>
  <si>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</si>
  <si>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</si>
  <si>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</si>
  <si>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</si>
  <si>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</si>
  <si>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</si>
  <si>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</si>
  <si>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</si>
  <si>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</si>
  <si>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</si>
  <si>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</si>
  <si>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</si>
  <si>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</si>
  <si>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</si>
  <si>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</si>
  <si>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</si>
  <si>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</si>
  <si>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</si>
  <si>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</si>
  <si>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</si>
  <si>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</si>
  <si>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</si>
  <si>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</si>
  <si>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</si>
  <si>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</si>
  <si>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</si>
  <si>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</si>
  <si>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</si>
  <si>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</si>
  <si>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</si>
  <si>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</si>
  <si>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</si>
  <si>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</si>
  <si>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</si>
  <si>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</si>
  <si>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</si>
  <si>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</si>
  <si>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</si>
  <si>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</si>
  <si>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</si>
  <si>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</si>
  <si>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</si>
  <si>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</si>
  <si>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</si>
  <si>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</si>
  <si>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</si>
  <si>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</si>
  <si>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</si>
  <si>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</si>
  <si>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</si>
  <si>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</si>
  <si>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</si>
  <si>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</si>
  <si>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</si>
  <si>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</si>
  <si>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</si>
  <si>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</si>
  <si>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</si>
  <si>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</si>
  <si>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</si>
  <si>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</si>
  <si>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</si>
  <si>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</si>
  <si>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</si>
  <si>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</si>
  <si>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</si>
  <si>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</si>
  <si>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</si>
  <si>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</si>
  <si>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</si>
  <si>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</si>
  <si>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</si>
  <si>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</si>
  <si>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</si>
  <si>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</si>
  <si>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</si>
  <si>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</si>
  <si>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</si>
  <si>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</si>
  <si>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</si>
  <si>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</si>
  <si>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</si>
  <si>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</si>
  <si>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</si>
  <si>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</si>
  <si>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</si>
  <si>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</si>
  <si>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</si>
  <si>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</si>
  <si>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</si>
  <si>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</si>
  <si>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</si>
  <si>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</si>
  <si>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</si>
  <si>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</si>
  <si>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</si>
  <si>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</si>
  <si>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</si>
  <si>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</si>
  <si>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</si>
  <si>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</si>
  <si>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</si>
  <si>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</si>
  <si>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</si>
  <si>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</si>
  <si>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</si>
  <si>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</si>
  <si>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</si>
  <si>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</si>
  <si>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</si>
  <si>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</si>
  <si>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</si>
  <si>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</si>
  <si>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</si>
  <si>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</si>
  <si>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</si>
  <si>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</si>
  <si>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</si>
  <si>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</si>
  <si>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</si>
  <si>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</si>
  <si>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</si>
  <si>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</si>
  <si>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</si>
  <si>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</si>
  <si>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</si>
  <si>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</si>
  <si>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</si>
  <si>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</si>
  <si>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</si>
  <si>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</si>
  <si>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</si>
  <si>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</si>
  <si>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</si>
  <si>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</si>
  <si>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</si>
  <si>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</si>
  <si>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</si>
  <si>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</si>
  <si>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</si>
  <si>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</si>
  <si>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</si>
  <si>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</si>
  <si>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</si>
  <si>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</si>
  <si>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</si>
  <si>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</si>
  <si>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</si>
  <si>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</si>
  <si>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</si>
  <si>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</si>
  <si>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</si>
  <si>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</si>
  <si>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</si>
  <si>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</si>
  <si>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</si>
  <si>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</si>
  <si>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</si>
  <si>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</si>
  <si>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</si>
  <si>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</si>
  <si>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</si>
  <si>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</si>
  <si>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</si>
  <si>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</si>
  <si>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</si>
  <si>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</si>
  <si>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</si>
  <si>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</si>
  <si>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</si>
  <si>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</si>
  <si>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</si>
  <si>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</si>
  <si>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</si>
  <si>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</si>
  <si>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</si>
  <si>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</si>
  <si>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</si>
  <si>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</si>
  <si>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</si>
  <si>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</si>
  <si>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</si>
  <si>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</si>
  <si>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</si>
  <si>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</si>
  <si>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</si>
  <si>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</si>
  <si>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</si>
  <si>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</si>
  <si>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</si>
  <si>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</si>
  <si>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</si>
  <si>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</si>
  <si>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</si>
  <si>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</si>
  <si>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</si>
  <si>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</si>
  <si>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</si>
  <si>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</si>
  <si>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</si>
  <si>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</si>
  <si>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</si>
  <si>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</si>
  <si>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</si>
  <si>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</si>
  <si>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</si>
  <si>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</si>
  <si>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</si>
  <si>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</si>
  <si>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</si>
  <si>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</si>
  <si>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</si>
  <si>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</si>
  <si>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</si>
  <si>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</si>
  <si>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</si>
  <si>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</si>
  <si>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</si>
  <si>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</si>
  <si>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</si>
  <si>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</si>
  <si>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</si>
  <si>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</si>
  <si>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</si>
  <si>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</si>
  <si>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</si>
  <si>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</si>
  <si>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</si>
  <si>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</si>
  <si>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</si>
  <si>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</si>
  <si>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</si>
  <si>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</si>
  <si>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</si>
  <si>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</si>
  <si>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</si>
  <si>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</si>
  <si>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</si>
  <si>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</si>
  <si>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</si>
  <si>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</si>
  <si>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</si>
  <si>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</si>
  <si>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</si>
  <si>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</si>
  <si>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</si>
  <si>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</si>
  <si>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</si>
  <si>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</si>
  <si>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</si>
  <si>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</si>
  <si>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</si>
  <si>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</si>
  <si>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</si>
  <si>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</si>
  <si>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</si>
  <si>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</si>
  <si>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</si>
  <si>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</si>
  <si>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</si>
  <si>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</si>
  <si>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</si>
  <si>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</si>
  <si>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</si>
  <si>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</si>
  <si>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</si>
  <si>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</si>
  <si>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</si>
  <si>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</si>
  <si>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</si>
  <si>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</si>
  <si>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</si>
  <si>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</si>
  <si>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</si>
  <si>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</si>
  <si>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</si>
  <si>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</si>
  <si>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</si>
  <si>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</si>
  <si>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</si>
  <si>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</si>
  <si>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</si>
  <si>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</si>
  <si>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</si>
  <si>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</si>
  <si>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</si>
  <si>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</si>
  <si>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</si>
  <si>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</si>
  <si>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</si>
  <si>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</si>
  <si>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</si>
  <si>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</si>
  <si>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</si>
  <si>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</si>
  <si>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</si>
  <si>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</si>
  <si>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</si>
  <si>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</si>
  <si>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</si>
  <si>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</si>
  <si>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</si>
  <si>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</si>
  <si>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</si>
  <si>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</si>
  <si>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</si>
  <si>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</si>
  <si>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</si>
  <si>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</si>
  <si>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</si>
  <si>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</si>
  <si>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</si>
  <si>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</si>
  <si>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</si>
  <si>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</si>
  <si>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</si>
  <si>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</si>
  <si>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</si>
  <si>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</si>
  <si>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</si>
  <si>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</si>
  <si>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</si>
  <si>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</si>
  <si>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</si>
  <si>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</si>
  <si>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</si>
  <si>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</si>
  <si>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</si>
  <si>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</si>
  <si>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</si>
  <si>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</si>
  <si>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</si>
  <si>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</si>
  <si>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</si>
  <si>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</si>
  <si>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</si>
  <si>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</si>
  <si>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</si>
  <si>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</si>
  <si>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</si>
  <si>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</si>
  <si>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</si>
  <si>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</si>
  <si>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</si>
  <si>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</si>
  <si>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</si>
  <si>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</si>
  <si>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</si>
  <si>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</si>
  <si>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</si>
  <si>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</si>
  <si>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</si>
  <si>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</si>
  <si>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</si>
  <si>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</si>
  <si>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</si>
  <si>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</si>
  <si>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</si>
  <si>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</si>
  <si>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</si>
  <si>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</si>
  <si>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</si>
  <si>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</si>
  <si>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</si>
  <si>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</si>
  <si>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</si>
  <si>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</si>
  <si>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</si>
  <si>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</si>
  <si>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</si>
  <si>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</si>
  <si>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</si>
  <si>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</si>
  <si>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</si>
  <si>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</si>
  <si>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</si>
  <si>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</si>
  <si>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</si>
  <si>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</si>
  <si>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</si>
  <si>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</si>
  <si>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</si>
  <si>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</si>
  <si>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</si>
  <si>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</si>
  <si>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</si>
  <si>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</si>
  <si>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</si>
  <si>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</si>
  <si>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</si>
  <si>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</si>
  <si>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</si>
  <si>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</si>
  <si>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</si>
  <si>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</si>
  <si>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</si>
  <si>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</si>
  <si>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</si>
  <si>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</si>
  <si>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</si>
  <si>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</si>
  <si>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</si>
  <si>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</si>
  <si>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</si>
  <si>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</si>
  <si>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</si>
  <si>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</si>
  <si>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</si>
  <si>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</si>
  <si>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</si>
  <si>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</si>
  <si>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</si>
  <si>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</si>
  <si>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</si>
  <si>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</si>
  <si>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</si>
  <si>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</si>
  <si>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</si>
  <si>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</si>
  <si>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</si>
  <si>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</si>
  <si>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</si>
  <si>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</si>
  <si>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</si>
  <si>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</si>
  <si>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</si>
  <si>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</si>
  <si>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</si>
  <si>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</si>
  <si>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</si>
  <si>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</si>
  <si>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</si>
  <si>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</si>
  <si>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</si>
  <si>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</si>
  <si>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</si>
  <si>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</si>
  <si>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</si>
  <si>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</si>
  <si>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</si>
  <si>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</si>
  <si>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</si>
  <si>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</si>
  <si>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</si>
  <si>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</si>
  <si>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</si>
  <si>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</si>
  <si>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</si>
  <si>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</si>
  <si>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</si>
  <si>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</si>
  <si>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</si>
  <si>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</si>
  <si>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</si>
  <si>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</si>
  <si>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</si>
  <si>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</si>
  <si>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</si>
  <si>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</si>
  <si>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</si>
  <si>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</si>
  <si>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</si>
  <si>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</si>
  <si>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</si>
  <si>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</si>
  <si>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</si>
  <si>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</si>
  <si>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</si>
  <si>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</si>
  <si>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</si>
  <si>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</si>
  <si>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</si>
  <si>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</si>
  <si>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</si>
  <si>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</si>
  <si>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</si>
  <si>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</si>
  <si>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</si>
  <si>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</si>
  <si>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</si>
  <si>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</si>
  <si>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</si>
  <si>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</si>
  <si>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</si>
  <si>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</si>
  <si>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</si>
  <si>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</si>
  <si>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</si>
  <si>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</si>
  <si>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</si>
  <si>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</si>
  <si>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</si>
  <si>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</si>
  <si>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</si>
  <si>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</si>
  <si>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</si>
  <si>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</si>
  <si>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</si>
  <si>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</si>
  <si>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</si>
  <si>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</si>
  <si>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</si>
  <si>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</si>
  <si>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</si>
  <si>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</si>
  <si>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</si>
  <si>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</si>
  <si>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</si>
  <si>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</si>
  <si>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</si>
  <si>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</si>
  <si>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</si>
  <si>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</si>
  <si>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</si>
  <si>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</si>
  <si>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</si>
  <si>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</si>
  <si>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</si>
  <si>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</si>
  <si>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</si>
  <si>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</si>
  <si>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</si>
  <si>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</si>
  <si>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</si>
  <si>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</si>
  <si>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</si>
  <si>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</si>
  <si>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</si>
  <si>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</si>
  <si>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</si>
  <si>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</si>
  <si>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</si>
  <si>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</si>
  <si>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</si>
  <si>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</si>
  <si>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</si>
  <si>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</si>
  <si>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</si>
  <si>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</si>
  <si>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</si>
  <si>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</si>
  <si>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</si>
  <si>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</si>
  <si>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</si>
  <si>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</si>
  <si>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</si>
  <si>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</si>
  <si>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</si>
  <si>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</si>
  <si>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</si>
  <si>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</si>
  <si>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</si>
  <si>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</si>
  <si>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</si>
  <si>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</si>
  <si>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</si>
  <si>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</si>
  <si>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</si>
  <si>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</si>
  <si>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</si>
  <si>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</si>
  <si>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</si>
  <si>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</si>
  <si>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</si>
  <si>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</si>
  <si>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</si>
  <si>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</si>
  <si>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</si>
  <si>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</si>
  <si>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</si>
  <si>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</si>
  <si>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</si>
  <si>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</si>
  <si>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</si>
  <si>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</si>
  <si>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</si>
  <si>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</si>
  <si>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</si>
  <si>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</si>
  <si>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</si>
  <si>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</si>
  <si>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</si>
  <si>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</si>
  <si>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</si>
  <si>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</si>
  <si>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</si>
  <si>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</si>
  <si>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</si>
  <si>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</si>
  <si>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</si>
  <si>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</si>
  <si>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</si>
  <si>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</si>
  <si>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</si>
  <si>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</si>
  <si>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</si>
  <si>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</si>
  <si>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</si>
  <si>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</si>
  <si>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</si>
  <si>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</si>
  <si>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</si>
  <si>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</si>
  <si>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</si>
  <si>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</si>
  <si>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</si>
  <si>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</si>
  <si>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</si>
  <si>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</si>
  <si>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</si>
  <si>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</si>
  <si>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</si>
  <si>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</si>
  <si>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</si>
  <si>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</si>
  <si>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</si>
  <si>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</si>
  <si>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</si>
  <si>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</si>
  <si>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</si>
  <si>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</si>
  <si>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</si>
  <si>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</si>
  <si>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</si>
  <si>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</si>
  <si>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</si>
  <si>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</si>
  <si>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</si>
  <si>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</si>
  <si>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</si>
  <si>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</si>
  <si>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</si>
  <si>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</si>
  <si>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</si>
  <si>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</si>
  <si>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</si>
  <si>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</si>
  <si>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</si>
  <si>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</si>
  <si>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</si>
  <si>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</si>
  <si>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</si>
  <si>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</si>
  <si>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</si>
  <si>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</si>
  <si>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</si>
  <si>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</si>
  <si>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</si>
  <si>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</si>
  <si>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</si>
  <si>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</si>
  <si>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</si>
  <si>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</si>
  <si>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</si>
  <si>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</si>
  <si>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</si>
  <si>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</si>
  <si>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</si>
  <si>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</si>
  <si>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</si>
  <si>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</si>
  <si>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</si>
  <si>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</si>
  <si>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</si>
  <si>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</si>
  <si>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</si>
  <si>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</si>
  <si>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</si>
  <si>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</si>
  <si>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</si>
  <si>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</si>
  <si>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</si>
  <si>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</si>
  <si>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</si>
  <si>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</si>
  <si>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</si>
  <si>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</si>
  <si>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</si>
  <si>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</si>
  <si>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</si>
  <si>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</si>
  <si>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</si>
  <si>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</si>
  <si>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</si>
  <si>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</si>
  <si>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</si>
  <si>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</si>
  <si>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</si>
  <si>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</si>
  <si>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</si>
  <si>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</si>
  <si>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</si>
  <si>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</si>
  <si>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</si>
  <si>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</si>
  <si>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</si>
  <si>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</si>
  <si>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</si>
  <si>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</si>
  <si>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</si>
  <si>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</si>
  <si>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</si>
  <si>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</si>
  <si>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</si>
  <si>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</si>
  <si>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</si>
  <si>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</si>
  <si>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</si>
  <si>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</si>
  <si>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</si>
  <si>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</si>
  <si>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</si>
  <si>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</si>
  <si>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</si>
  <si>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</si>
  <si>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</si>
  <si>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</si>
  <si>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</si>
  <si>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</si>
  <si>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</si>
  <si>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</si>
  <si>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</si>
  <si>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</si>
  <si>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</si>
  <si>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</si>
  <si>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</si>
  <si>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</si>
  <si>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</si>
  <si>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</si>
  <si>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</si>
  <si>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</si>
  <si>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</si>
  <si>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</si>
  <si>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</si>
  <si>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</si>
  <si>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</si>
  <si>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</si>
  <si>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</si>
  <si>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</si>
  <si>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</si>
  <si>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</si>
  <si>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</si>
  <si>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</si>
  <si>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</si>
  <si>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</si>
  <si>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</si>
  <si>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</si>
  <si>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</si>
  <si>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</si>
  <si>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</si>
  <si>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</si>
  <si>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</si>
  <si>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</si>
  <si>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</si>
  <si>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</si>
  <si>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</si>
  <si>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</si>
  <si>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</si>
  <si>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</si>
  <si>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</si>
  <si>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</si>
  <si>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</si>
  <si>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</si>
  <si>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</si>
  <si>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</si>
  <si>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</si>
  <si>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</si>
  <si>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</si>
  <si>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</si>
  <si>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</si>
  <si>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</si>
  <si>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</si>
  <si>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</si>
  <si>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</si>
  <si>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</si>
  <si>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</si>
  <si>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</si>
  <si>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</si>
  <si>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</si>
  <si>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</si>
  <si>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</si>
  <si>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</si>
  <si>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</si>
  <si>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</si>
  <si>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</si>
  <si>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</si>
  <si>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</si>
  <si>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</si>
  <si>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</si>
  <si>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</si>
  <si>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</si>
  <si>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</si>
  <si>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</si>
  <si>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</si>
  <si>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</si>
  <si>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</si>
  <si>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</si>
  <si>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</si>
  <si>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</si>
  <si>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</si>
  <si>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</si>
  <si>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</si>
  <si>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</si>
  <si>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</si>
  <si>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</si>
  <si>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</si>
  <si>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</si>
  <si>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</si>
  <si>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</si>
  <si>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</si>
  <si>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</si>
  <si>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</si>
  <si>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</si>
  <si>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</si>
  <si>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</si>
  <si>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</si>
  <si>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</si>
  <si>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</si>
  <si>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</si>
  <si>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</si>
  <si>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</si>
  <si>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</si>
  <si>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</si>
  <si>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</si>
  <si>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</si>
  <si>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</si>
  <si>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</si>
  <si>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</si>
  <si>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</si>
  <si>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</si>
  <si>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</si>
  <si>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</si>
  <si>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</si>
  <si>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</si>
  <si>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</si>
  <si>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</si>
  <si>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</si>
  <si>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</si>
  <si>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</si>
  <si>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</si>
  <si>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</si>
  <si>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</si>
  <si>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</si>
  <si>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</si>
  <si>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</si>
  <si>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</si>
  <si>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</si>
  <si>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</si>
  <si>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</si>
  <si>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</si>
  <si>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</si>
  <si>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</si>
  <si>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</si>
  <si>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</si>
  <si>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</si>
  <si>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</si>
  <si>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</si>
  <si>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</si>
  <si>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</si>
  <si>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</si>
  <si>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</si>
  <si>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</si>
  <si>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</si>
  <si>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</si>
  <si>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</si>
  <si>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</si>
  <si>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</si>
  <si>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</si>
  <si>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</si>
  <si>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</si>
  <si>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</si>
  <si>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</si>
  <si>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</si>
  <si>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</si>
  <si>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</si>
  <si>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</si>
  <si>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</si>
  <si>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</si>
  <si>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</si>
  <si>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</si>
  <si>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</si>
  <si>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</si>
  <si>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</si>
  <si>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</si>
  <si>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</si>
  <si>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</si>
  <si>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</si>
  <si>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</si>
  <si>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</si>
  <si>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</si>
  <si>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</si>
  <si>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</si>
  <si>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</si>
  <si>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</si>
  <si>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</si>
  <si>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</si>
  <si>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</si>
  <si>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</si>
  <si>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</si>
  <si>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</si>
  <si>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</si>
  <si>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</si>
  <si>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</si>
  <si>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</si>
  <si>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</si>
  <si>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</si>
  <si>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</si>
  <si>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</si>
  <si>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</si>
  <si>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</si>
  <si>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</si>
  <si>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</si>
  <si>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</si>
  <si>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</si>
  <si>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</si>
  <si>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</si>
  <si>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</si>
  <si>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</si>
  <si>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</si>
  <si>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</si>
  <si>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</si>
  <si>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</si>
  <si>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</si>
  <si>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</si>
  <si>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</si>
  <si>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</si>
  <si>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</si>
  <si>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</si>
  <si>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</si>
  <si>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</si>
  <si>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</si>
  <si>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</si>
  <si>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</si>
  <si>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</si>
  <si>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</si>
  <si>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</si>
  <si>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</si>
  <si>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</si>
  <si>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</si>
  <si>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</si>
  <si>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</si>
  <si>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</si>
  <si>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</si>
  <si>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</si>
  <si>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</si>
  <si>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</si>
  <si>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</si>
  <si>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</si>
  <si>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</si>
  <si>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</si>
  <si>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</si>
  <si>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</si>
  <si>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</si>
  <si>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</si>
  <si>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</si>
  <si>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</si>
  <si>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</si>
  <si>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</si>
  <si>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</si>
  <si>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</si>
  <si>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</si>
  <si>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</si>
  <si>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</si>
  <si>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</si>
  <si>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</si>
  <si>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</si>
  <si>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</si>
  <si>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</si>
  <si>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</si>
  <si>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</si>
  <si>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</si>
  <si>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</si>
  <si>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</si>
  <si>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</si>
  <si>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</si>
  <si>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</si>
  <si>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</si>
  <si>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</si>
  <si>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</si>
  <si>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</si>
  <si>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</si>
  <si>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</si>
  <si>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</si>
  <si>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</si>
  <si>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</si>
  <si>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</si>
  <si>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</si>
  <si>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</si>
  <si>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</si>
  <si>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</si>
  <si>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</si>
  <si>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</si>
  <si>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</si>
  <si>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</si>
  <si>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</si>
  <si>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</si>
  <si>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</si>
  <si>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</si>
  <si>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</si>
  <si>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</si>
  <si>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</si>
  <si>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</si>
  <si>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</si>
  <si>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</si>
  <si>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</si>
  <si>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</si>
  <si>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</si>
  <si>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</si>
  <si>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</si>
  <si>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</si>
  <si>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</si>
  <si>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</si>
  <si>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</si>
  <si>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</si>
  <si>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</si>
  <si>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</si>
  <si>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</si>
  <si>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</si>
  <si>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</si>
  <si>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</si>
  <si>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</si>
  <si>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</si>
  <si>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</si>
  <si>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</si>
  <si>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</si>
  <si>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</si>
  <si>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</si>
  <si>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</si>
  <si>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</si>
  <si>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</si>
  <si>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</si>
  <si>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</si>
  <si>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</si>
  <si>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</si>
  <si>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</si>
  <si>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</si>
  <si>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</si>
  <si>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</si>
  <si>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</si>
  <si>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</si>
  <si>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</si>
  <si>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</si>
  <si>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</si>
  <si>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</si>
  <si>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</si>
  <si>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</si>
  <si>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</si>
  <si>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</si>
  <si>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</si>
  <si>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</si>
  <si>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</si>
  <si>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</si>
  <si>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</si>
  <si>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</si>
  <si>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</si>
  <si>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</si>
  <si>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</si>
  <si>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</si>
  <si>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</si>
  <si>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</si>
  <si>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</si>
  <si>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</si>
  <si>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</si>
  <si>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</si>
  <si>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</si>
  <si>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</si>
  <si>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</si>
  <si>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</si>
  <si>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</si>
  <si>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</si>
  <si>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</si>
  <si>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</si>
  <si>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</si>
  <si>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</si>
  <si>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</si>
  <si>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</si>
  <si>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</si>
  <si>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</si>
  <si>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</si>
  <si>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</si>
  <si>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</si>
  <si>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</si>
  <si>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</si>
  <si>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</si>
  <si>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</si>
  <si>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</si>
  <si>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</si>
  <si>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</si>
  <si>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</si>
  <si>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</si>
  <si>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</si>
  <si>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</si>
  <si>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</si>
  <si>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</si>
  <si>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</si>
  <si>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</si>
  <si>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</si>
  <si>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</si>
  <si>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</si>
  <si>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</si>
  <si>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</si>
  <si>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</si>
  <si>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</si>
  <si>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</si>
  <si>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</si>
  <si>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</si>
  <si>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</si>
  <si>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</si>
  <si>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</si>
  <si>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</si>
  <si>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</si>
  <si>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</si>
  <si>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</si>
  <si>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</si>
  <si>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</si>
  <si>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</si>
  <si>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</si>
  <si>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</si>
  <si>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</si>
  <si>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</si>
  <si>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</si>
  <si>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</si>
  <si>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</si>
  <si>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</si>
  <si>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</si>
  <si>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</si>
  <si>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</si>
  <si>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</si>
  <si>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</si>
  <si>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</si>
  <si>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</si>
  <si>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</si>
  <si>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</si>
  <si>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</si>
  <si>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</si>
  <si>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</si>
  <si>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</si>
  <si>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</si>
  <si>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</si>
  <si>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</si>
  <si>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</si>
  <si>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</si>
  <si>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</si>
  <si>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</si>
  <si>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</si>
  <si>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</si>
  <si>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</si>
  <si>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</si>
  <si>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</si>
  <si>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</si>
  <si>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</si>
  <si>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</si>
  <si>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</si>
  <si>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</si>
  <si>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</si>
  <si>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</si>
  <si>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</si>
  <si>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</si>
  <si>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</si>
  <si>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</si>
  <si>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</si>
  <si>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</si>
  <si>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</si>
  <si>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</si>
  <si>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</si>
  <si>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</si>
  <si>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</si>
  <si>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</si>
  <si>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</si>
  <si>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</si>
  <si>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</si>
  <si>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</si>
  <si>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</si>
  <si>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</si>
  <si>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</si>
  <si>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</si>
  <si>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</si>
  <si>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</si>
  <si>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</si>
  <si>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</si>
  <si>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</si>
  <si>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</si>
  <si>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</si>
  <si>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</si>
  <si>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</si>
  <si>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</si>
  <si>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</si>
  <si>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</si>
  <si>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</si>
  <si>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</si>
  <si>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</si>
  <si>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</si>
  <si>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</si>
  <si>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</si>
  <si>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</si>
  <si>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</si>
  <si>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</si>
  <si>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</si>
  <si>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</si>
  <si>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</si>
  <si>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</si>
  <si>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</si>
  <si>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</si>
  <si>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</si>
  <si>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</si>
  <si>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</si>
  <si>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</si>
  <si>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</si>
  <si>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</si>
  <si>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</si>
  <si>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</si>
  <si>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</si>
  <si>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</si>
  <si>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</si>
  <si>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</si>
  <si>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</si>
  <si>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</si>
  <si>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</si>
  <si>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</si>
  <si>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</si>
  <si>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</si>
  <si>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</si>
  <si>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</si>
  <si>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</si>
  <si>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</si>
  <si>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</si>
  <si>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</si>
  <si>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</si>
  <si>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</si>
  <si>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</si>
  <si>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</si>
  <si>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</si>
  <si>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</si>
  <si>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</si>
  <si>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</si>
  <si>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</si>
  <si>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</si>
  <si>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</si>
  <si>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</si>
  <si>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</si>
  <si>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</si>
  <si>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</si>
  <si>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</si>
  <si>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</si>
  <si>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</si>
  <si>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</si>
  <si>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</si>
  <si>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</si>
  <si>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</si>
  <si>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</si>
  <si>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</si>
  <si>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</si>
  <si>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</si>
  <si>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</si>
  <si>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</si>
  <si>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</si>
  <si>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</si>
  <si>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</si>
  <si>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</si>
  <si>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</si>
  <si>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</si>
  <si>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</si>
  <si>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</si>
  <si>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</si>
  <si>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</si>
  <si>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</si>
  <si>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</si>
  <si>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</si>
  <si>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</si>
  <si>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</si>
  <si>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</si>
  <si>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</si>
  <si>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</si>
  <si>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</si>
  <si>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</si>
  <si>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</si>
  <si>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</si>
  <si>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</si>
  <si>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</si>
  <si>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</si>
  <si>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</si>
  <si>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</si>
  <si>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</si>
  <si>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</si>
  <si>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</si>
  <si>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</si>
  <si>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</si>
  <si>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</si>
  <si>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</si>
  <si>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</si>
  <si>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</si>
  <si>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</si>
  <si>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</si>
  <si>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</si>
  <si>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</si>
  <si>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</si>
  <si>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</si>
  <si>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</si>
  <si>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</si>
  <si>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</si>
  <si>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</si>
  <si>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</si>
  <si>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</si>
  <si>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</si>
  <si>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</si>
  <si>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</si>
  <si>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</si>
  <si>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</si>
  <si>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</si>
  <si>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</si>
  <si>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</si>
  <si>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</si>
  <si>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</si>
  <si>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</si>
  <si>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</si>
  <si>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</si>
  <si>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</si>
  <si>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</si>
  <si>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</si>
  <si>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</si>
  <si>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</si>
  <si>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</si>
  <si>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</si>
  <si>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</si>
  <si>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</si>
  <si>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</si>
  <si>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</si>
  <si>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</si>
  <si>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</si>
  <si>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</si>
  <si>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</si>
  <si>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</si>
  <si>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</si>
  <si>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</si>
  <si>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</si>
  <si>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</si>
  <si>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</si>
  <si>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</si>
  <si>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</si>
  <si>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</si>
  <si>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</si>
  <si>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</si>
  <si>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</si>
  <si>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</si>
  <si>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</si>
  <si>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</si>
  <si>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</si>
  <si>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</si>
  <si>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</si>
  <si>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</si>
  <si>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</si>
  <si>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</si>
  <si>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</si>
  <si>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</si>
  <si>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</si>
  <si>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</si>
  <si>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</si>
  <si>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</si>
  <si>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</si>
  <si>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</si>
  <si>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</si>
  <si>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</si>
  <si>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</si>
  <si>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</si>
  <si>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</si>
  <si>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</si>
  <si>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</si>
  <si>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</si>
  <si>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</si>
  <si>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</si>
  <si>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</si>
  <si>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</si>
  <si>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</si>
  <si>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</si>
  <si>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</si>
  <si>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</si>
  <si>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</si>
  <si>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</si>
  <si>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</si>
  <si>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</si>
  <si>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</si>
  <si>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</si>
  <si>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</si>
  <si>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</si>
  <si>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</si>
  <si>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</si>
  <si>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</si>
  <si>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</si>
  <si>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</si>
  <si>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</si>
  <si>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</si>
  <si>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</si>
  <si>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</si>
  <si>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</si>
  <si>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</si>
  <si>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</si>
  <si>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</si>
  <si>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</si>
  <si>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</si>
  <si>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</si>
  <si>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</si>
  <si>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</si>
  <si>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</si>
  <si>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</si>
  <si>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</si>
  <si>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</si>
  <si>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</si>
  <si>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</si>
  <si>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</si>
  <si>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</si>
  <si>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</si>
  <si>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</si>
  <si>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</si>
  <si>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</si>
  <si>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</si>
  <si>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</si>
  <si>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</si>
  <si>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</si>
  <si>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</si>
  <si>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</si>
  <si>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</si>
  <si>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</si>
  <si>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</si>
  <si>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</si>
  <si>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</si>
  <si>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</si>
  <si>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</si>
  <si>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</si>
  <si>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</si>
  <si>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</si>
  <si>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</si>
  <si>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</si>
  <si>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</si>
  <si>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</si>
  <si>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</si>
  <si>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</si>
  <si>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</si>
  <si>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</si>
  <si>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</si>
  <si>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</si>
  <si>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</si>
  <si>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</si>
  <si>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</si>
  <si>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</si>
  <si>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</si>
  <si>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</si>
  <si>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</si>
  <si>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</si>
  <si>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</si>
  <si>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</si>
  <si>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</si>
  <si>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</si>
  <si>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</si>
  <si>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</si>
  <si>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</si>
  <si>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</si>
  <si>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</si>
  <si>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</si>
  <si>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</si>
  <si>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</si>
  <si>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</si>
  <si>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</si>
  <si>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</si>
  <si>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</si>
  <si>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</si>
  <si>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</si>
  <si>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</si>
  <si>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</si>
  <si>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</si>
  <si>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</si>
  <si>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</si>
  <si>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</si>
  <si>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</si>
  <si>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</si>
  <si>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</si>
  <si>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</si>
  <si>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</si>
  <si>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</si>
  <si>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</si>
  <si>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</si>
  <si>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</si>
  <si>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</si>
  <si>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</si>
  <si>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</si>
  <si>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</si>
  <si>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</si>
  <si>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</si>
  <si>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</si>
  <si>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</si>
  <si>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</si>
  <si>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</si>
  <si>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</si>
  <si>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</si>
  <si>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</si>
  <si>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</si>
  <si>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</si>
  <si>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</si>
  <si>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</si>
  <si>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</si>
  <si>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</si>
  <si>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</si>
  <si>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</si>
  <si>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</si>
  <si>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</si>
  <si>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</si>
  <si>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</si>
  <si>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</si>
  <si>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</si>
  <si>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</si>
  <si>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</si>
  <si>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</si>
  <si>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</si>
  <si>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</si>
  <si>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</si>
  <si>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</si>
  <si>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</si>
  <si>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</si>
  <si>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</si>
  <si>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</si>
  <si>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</si>
  <si>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</si>
  <si>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</si>
  <si>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</si>
  <si>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</si>
  <si>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</si>
  <si>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</si>
  <si>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</si>
  <si>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</si>
  <si>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</si>
  <si>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</si>
  <si>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</si>
  <si>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</si>
  <si>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</si>
  <si>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</si>
  <si>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</si>
  <si>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</si>
  <si>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</si>
  <si>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</si>
  <si>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</si>
  <si>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</si>
  <si>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</si>
  <si>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</si>
  <si>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</si>
  <si>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</si>
  <si>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</si>
  <si>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</si>
  <si>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</si>
  <si>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</si>
  <si>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</si>
  <si>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</si>
  <si>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</si>
  <si>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</si>
  <si>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</si>
  <si>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</si>
  <si>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</si>
  <si>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</si>
  <si>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</si>
  <si>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</si>
  <si>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</si>
  <si>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</si>
  <si>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</si>
  <si>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</si>
  <si>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</si>
  <si>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</si>
  <si>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</si>
  <si>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</si>
  <si>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</si>
  <si>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</si>
  <si>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</si>
  <si>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</si>
  <si>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</si>
  <si>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</si>
  <si>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</si>
  <si>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</si>
  <si>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</si>
  <si>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</si>
  <si>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</si>
  <si>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</si>
  <si>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</si>
  <si>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</si>
  <si>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</si>
  <si>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</si>
  <si>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</si>
  <si>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</si>
  <si>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</si>
  <si>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</si>
  <si>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</si>
  <si>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</si>
  <si>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</si>
  <si>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</si>
  <si>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</si>
  <si>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</si>
  <si>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</si>
  <si>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</si>
  <si>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</si>
  <si>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</si>
  <si>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</si>
  <si>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</si>
  <si>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</si>
  <si>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</si>
  <si>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</si>
  <si>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</si>
  <si>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</si>
  <si>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</si>
  <si>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</si>
  <si>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</si>
  <si>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</si>
  <si>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</si>
  <si>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</si>
  <si>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</si>
  <si>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</si>
  <si>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</si>
  <si>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</si>
  <si>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</si>
  <si>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</si>
  <si>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</si>
  <si>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</si>
  <si>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</si>
  <si>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</si>
  <si>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</si>
  <si>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</si>
  <si>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</si>
  <si>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</si>
  <si>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</si>
  <si>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</si>
  <si>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</si>
  <si>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</si>
  <si>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</si>
  <si>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</si>
  <si>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</si>
  <si>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</si>
  <si>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</si>
  <si>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</si>
  <si>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</si>
  <si>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</si>
  <si>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</si>
  <si>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</si>
  <si>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</si>
  <si>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</si>
  <si>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</si>
  <si>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</si>
  <si>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</si>
  <si>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</si>
  <si>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</si>
  <si>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</si>
  <si>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</si>
  <si>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</si>
  <si>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</si>
  <si>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</si>
  <si>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</si>
  <si>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</si>
  <si>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</si>
  <si>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</si>
  <si>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</si>
  <si>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</si>
  <si>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</si>
  <si>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</si>
  <si>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</si>
  <si>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</si>
  <si>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</si>
  <si>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</si>
  <si>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</si>
  <si>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</si>
  <si>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</si>
  <si>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</si>
  <si>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</si>
  <si>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</si>
  <si>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</si>
  <si>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</si>
  <si>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</si>
  <si>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</si>
  <si>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</si>
  <si>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</si>
  <si>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</si>
  <si>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</si>
  <si>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</si>
  <si>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</si>
  <si>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</si>
  <si>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</si>
  <si>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</si>
  <si>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</si>
  <si>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</si>
  <si>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</si>
  <si>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</si>
  <si>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</si>
  <si>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</si>
  <si>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</si>
  <si>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</si>
  <si>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</si>
  <si>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</si>
  <si>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</si>
  <si>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</si>
  <si>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</si>
  <si>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</si>
  <si>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</si>
  <si>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</si>
  <si>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</si>
  <si>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</si>
  <si>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</si>
  <si>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</si>
  <si>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</si>
  <si>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</si>
  <si>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</si>
  <si>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</si>
  <si>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</si>
  <si>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</si>
  <si>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</si>
  <si>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</si>
  <si>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</si>
  <si>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</si>
  <si>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</si>
  <si>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</si>
  <si>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</si>
  <si>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</si>
  <si>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</si>
  <si>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</si>
  <si>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</si>
  <si>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</si>
  <si>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</si>
  <si>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</si>
  <si>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</si>
  <si>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</si>
  <si>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</si>
  <si>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</si>
  <si>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</si>
  <si>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</si>
  <si>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</si>
  <si>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</si>
  <si>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</si>
  <si>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</si>
  <si>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</si>
  <si>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</si>
  <si>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</si>
  <si>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</si>
  <si>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</si>
  <si>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</si>
  <si>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</si>
  <si>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</si>
  <si>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</si>
  <si>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</si>
  <si>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</si>
  <si>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</si>
  <si>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</si>
  <si>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</si>
  <si>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</si>
  <si>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</si>
  <si>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</si>
  <si>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</si>
  <si>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</si>
  <si>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</si>
  <si>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</si>
  <si>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</si>
  <si>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</si>
  <si>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</si>
  <si>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</si>
  <si>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</si>
  <si>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</si>
  <si>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</si>
  <si>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</si>
  <si>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</si>
  <si>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</si>
  <si>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</si>
  <si>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</si>
  <si>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</si>
  <si>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</si>
  <si>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</si>
  <si>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</si>
  <si>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</si>
  <si>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</si>
  <si>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</si>
  <si>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</si>
  <si>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</si>
  <si>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</si>
  <si>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</si>
  <si>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</si>
  <si>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</si>
  <si>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</si>
  <si>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</si>
  <si>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</si>
  <si>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</si>
  <si>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</si>
  <si>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</si>
  <si>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</si>
  <si>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</si>
  <si>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</si>
  <si>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</si>
  <si>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</si>
  <si>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</si>
  <si>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</si>
  <si>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</si>
  <si>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</si>
  <si>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</si>
  <si>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</si>
  <si>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</si>
  <si>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</si>
  <si>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</si>
  <si>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</si>
  <si>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</si>
  <si>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</si>
  <si>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</si>
  <si>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</si>
  <si>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</si>
  <si>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</si>
  <si>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</si>
  <si>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</si>
  <si>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</si>
  <si>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</si>
  <si>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</si>
  <si>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</si>
  <si>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</si>
  <si>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</si>
  <si>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</si>
  <si>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</si>
  <si>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</si>
  <si>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</si>
  <si>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</si>
  <si>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</si>
  <si>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</si>
  <si>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</si>
  <si>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</si>
  <si>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</si>
  <si>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</si>
  <si>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</si>
  <si>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</si>
  <si>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</si>
  <si>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</si>
  <si>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</si>
  <si>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</si>
  <si>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</si>
  <si>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</si>
  <si>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</si>
  <si>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</si>
  <si>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</si>
  <si>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</si>
  <si>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</si>
  <si>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</si>
  <si>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</si>
  <si>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</si>
  <si>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</si>
  <si>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</si>
  <si>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</si>
  <si>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</si>
  <si>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</si>
  <si>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</si>
  <si>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</si>
  <si>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</si>
  <si>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</si>
  <si>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</si>
  <si>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</si>
  <si>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</si>
  <si>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</si>
  <si>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</si>
  <si>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</si>
  <si>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</si>
  <si>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</si>
  <si>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</si>
  <si>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</si>
  <si>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</si>
  <si>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</si>
  <si>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</si>
  <si>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</si>
  <si>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</si>
  <si>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</si>
  <si>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</si>
  <si>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</si>
  <si>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</si>
  <si>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</si>
  <si>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</si>
  <si>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</si>
  <si>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</si>
  <si>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</si>
  <si>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</si>
  <si>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</si>
  <si>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</si>
  <si>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</si>
  <si>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</si>
  <si>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</si>
  <si>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</si>
  <si>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</si>
  <si>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</si>
  <si>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</si>
  <si>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</si>
  <si>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</si>
  <si>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</si>
  <si>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</si>
  <si>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</si>
  <si>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</si>
  <si>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</si>
  <si>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</si>
  <si>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</si>
  <si>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</si>
  <si>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</si>
  <si>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</si>
  <si>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</si>
  <si>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</si>
  <si>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</si>
  <si>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</si>
  <si>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</si>
  <si>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</si>
  <si>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</si>
  <si>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</si>
  <si>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</si>
  <si>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</si>
  <si>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</si>
  <si>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</si>
  <si>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</si>
  <si>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</si>
  <si>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</si>
  <si>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</si>
  <si>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</si>
  <si>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</si>
  <si>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</si>
  <si>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</si>
  <si>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</si>
  <si>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</si>
  <si>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</si>
  <si>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</si>
  <si>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</si>
  <si>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</si>
  <si>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</si>
  <si>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</si>
  <si>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</si>
  <si>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</si>
  <si>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</si>
  <si>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</si>
  <si>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</si>
  <si>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</si>
  <si>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</si>
  <si>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</si>
  <si>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</si>
  <si>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</si>
  <si>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</si>
  <si>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</si>
  <si>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</si>
  <si>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</si>
  <si>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</si>
  <si>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</si>
  <si>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</si>
  <si>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</si>
  <si>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</si>
  <si>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</si>
  <si>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</si>
  <si>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</si>
  <si>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</si>
  <si>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</si>
  <si>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</si>
  <si>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</si>
  <si>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</si>
  <si>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</si>
  <si>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</si>
  <si>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</si>
  <si>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</si>
  <si>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</si>
  <si>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</si>
  <si>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</si>
  <si>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</si>
  <si>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</si>
  <si>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</si>
  <si>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</si>
  <si>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</si>
  <si>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</si>
  <si>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</si>
  <si>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</si>
  <si>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</si>
  <si>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</si>
  <si>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</si>
  <si>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</si>
  <si>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</si>
  <si>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</si>
  <si>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</si>
  <si>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</si>
  <si>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</si>
  <si>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</si>
  <si>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</si>
  <si>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</si>
  <si>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</si>
  <si>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</si>
  <si>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</si>
  <si>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</si>
  <si>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</si>
  <si>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</si>
  <si>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</si>
  <si>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</si>
  <si>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</si>
  <si>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</si>
  <si>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</si>
  <si>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</si>
  <si>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</si>
  <si>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</si>
  <si>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</si>
  <si>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</si>
  <si>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</si>
  <si>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</si>
  <si>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</si>
  <si>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</si>
  <si>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</si>
  <si>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</si>
  <si>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</si>
  <si>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</si>
  <si>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</si>
  <si>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</si>
  <si>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</si>
  <si>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</si>
  <si>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</si>
  <si>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</si>
  <si>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</si>
  <si>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</si>
  <si>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</si>
  <si>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</si>
  <si>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</si>
  <si>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</si>
  <si>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</si>
  <si>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</si>
  <si>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</si>
  <si>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</si>
  <si>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</si>
  <si>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</si>
  <si>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</si>
  <si>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</si>
  <si>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</si>
  <si>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</si>
  <si>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</si>
  <si>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</si>
  <si>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</si>
  <si>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</si>
  <si>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</si>
  <si>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</si>
  <si>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</si>
  <si>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</si>
  <si>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</si>
  <si>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</si>
  <si>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</si>
  <si>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</si>
  <si>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</si>
  <si>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</si>
  <si>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</si>
  <si>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</si>
  <si>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</si>
  <si>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</si>
  <si>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</si>
  <si>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</si>
  <si>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</si>
  <si>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</si>
  <si>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</si>
  <si>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</si>
  <si>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</si>
  <si>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</si>
  <si>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</si>
  <si>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</si>
  <si>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</si>
  <si>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</si>
  <si>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</si>
  <si>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</si>
  <si>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</si>
  <si>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</si>
  <si>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</si>
  <si>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</si>
  <si>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</si>
  <si>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</si>
  <si>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</si>
  <si>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</si>
  <si>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</si>
  <si>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</si>
  <si>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</si>
  <si>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</si>
  <si>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</si>
  <si>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</si>
  <si>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</si>
  <si>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</si>
  <si>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</si>
  <si>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</si>
  <si>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</si>
  <si>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</si>
  <si>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</si>
  <si>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</si>
  <si>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</si>
  <si>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</si>
  <si>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</si>
  <si>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</si>
  <si>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</si>
  <si>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</si>
  <si>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</si>
  <si>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</si>
  <si>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</si>
  <si>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</si>
  <si>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</si>
  <si>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</si>
  <si>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</si>
  <si>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</si>
  <si>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</si>
  <si>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</si>
  <si>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</si>
  <si>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</si>
  <si>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</si>
  <si>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</si>
  <si>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</si>
  <si>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</si>
  <si>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</si>
  <si>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</si>
  <si>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</si>
  <si>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</si>
  <si>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</si>
  <si>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</si>
  <si>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</si>
  <si>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</si>
  <si>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</si>
  <si>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</si>
  <si>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</si>
  <si>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</si>
  <si>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</si>
  <si>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</si>
  <si>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</si>
  <si>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</si>
  <si>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</si>
  <si>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</si>
  <si>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</si>
  <si>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</si>
  <si>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</si>
  <si>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</si>
  <si>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</si>
  <si>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</si>
  <si>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</si>
  <si>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</si>
  <si>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</si>
  <si>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</si>
  <si>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</si>
  <si>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</si>
  <si>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</si>
  <si>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</si>
  <si>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</si>
  <si>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</si>
  <si>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</si>
  <si>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</si>
  <si>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</si>
  <si>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</si>
  <si>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</si>
  <si>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</si>
  <si>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</si>
  <si>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</si>
  <si>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</si>
  <si>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</si>
  <si>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</si>
  <si>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</si>
  <si>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</si>
  <si>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</si>
  <si>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</si>
  <si>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</si>
  <si>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</si>
  <si>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</si>
  <si>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</si>
  <si>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</si>
  <si>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</si>
  <si>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</si>
  <si>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</si>
  <si>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</si>
  <si>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</si>
  <si>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</si>
  <si>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</si>
  <si>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</si>
  <si>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</si>
  <si>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</si>
  <si>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</si>
  <si>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</si>
  <si>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</si>
  <si>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</si>
  <si>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</si>
  <si>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</si>
  <si>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</si>
  <si>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</si>
  <si>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</si>
  <si>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</si>
  <si>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</si>
  <si>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</si>
  <si>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</si>
  <si>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</si>
  <si>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</si>
  <si>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</si>
  <si>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</si>
  <si>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</si>
  <si>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</si>
  <si>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</si>
  <si>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</si>
  <si>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</si>
  <si>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</si>
  <si>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</si>
  <si>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</si>
  <si>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</si>
  <si>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</si>
  <si>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</si>
  <si>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</si>
  <si>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</si>
  <si>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</si>
  <si>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</si>
  <si>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</si>
  <si>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</si>
  <si>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</si>
  <si>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</si>
  <si>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</si>
  <si>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</si>
  <si>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</si>
  <si>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</si>
  <si>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</si>
  <si>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</si>
  <si>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</si>
  <si>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</si>
  <si>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</si>
  <si>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</si>
  <si>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</si>
  <si>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</si>
  <si>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</si>
  <si>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</si>
  <si>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</si>
  <si>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</si>
  <si>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</si>
  <si>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</si>
  <si>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</si>
  <si>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</si>
  <si>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</si>
  <si>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</si>
  <si>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</si>
  <si>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</si>
  <si>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</si>
  <si>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</si>
  <si>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</si>
  <si>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</si>
  <si>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</si>
  <si>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</si>
  <si>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</si>
  <si>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</si>
  <si>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</si>
  <si>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</si>
  <si>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</si>
  <si>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</si>
  <si>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</si>
  <si>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</si>
  <si>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</si>
  <si>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</si>
  <si>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</si>
  <si>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</si>
  <si>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</si>
  <si>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</si>
  <si>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</si>
  <si>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</si>
  <si>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</si>
  <si>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</si>
  <si>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</si>
  <si>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</si>
  <si>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</si>
  <si>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</si>
  <si>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</si>
  <si>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</si>
  <si>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</si>
  <si>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</si>
  <si>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</si>
  <si>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</si>
  <si>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</si>
  <si>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</si>
  <si>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</si>
  <si>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</si>
  <si>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</si>
  <si>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</si>
  <si>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</si>
  <si>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</si>
  <si>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</si>
  <si>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</si>
  <si>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</si>
  <si>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</si>
  <si>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</si>
  <si>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</si>
  <si>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</si>
  <si>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</si>
  <si>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</si>
  <si>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</si>
  <si>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</si>
  <si>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</si>
  <si>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</si>
  <si>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</si>
  <si>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</si>
  <si>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</si>
  <si>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</si>
  <si>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</si>
  <si>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</si>
  <si>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</si>
  <si>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</si>
  <si>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</si>
  <si>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</si>
  <si>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</si>
  <si>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</si>
  <si>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</si>
  <si>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</si>
  <si>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</si>
  <si>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</si>
  <si>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</si>
  <si>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</si>
  <si>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</si>
  <si>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</si>
  <si>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</si>
  <si>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</si>
  <si>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</si>
  <si>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</si>
  <si>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</si>
  <si>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</si>
  <si>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</si>
  <si>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</si>
  <si>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</si>
  <si>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</si>
  <si>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</si>
  <si>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</si>
  <si>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</si>
  <si>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</si>
  <si>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</si>
  <si>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</si>
  <si>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</si>
  <si>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</si>
  <si>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</si>
  <si>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</si>
  <si>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</si>
  <si>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</si>
  <si>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</si>
  <si>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</si>
  <si>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</si>
  <si>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</si>
  <si>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</si>
  <si>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</si>
  <si>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</si>
  <si>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</si>
  <si>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</si>
  <si>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</si>
  <si>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</si>
  <si>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</si>
  <si>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</si>
  <si>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</si>
  <si>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</si>
  <si>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</si>
  <si>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</si>
  <si>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</si>
  <si>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</si>
  <si>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</si>
  <si>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</si>
  <si>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</si>
  <si>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</si>
  <si>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</si>
  <si>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</si>
  <si>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</si>
  <si>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</si>
  <si>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</si>
  <si>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</si>
  <si>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</si>
  <si>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</si>
  <si>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</si>
  <si>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</si>
  <si>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</si>
  <si>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</si>
  <si>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</si>
  <si>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</si>
  <si>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</si>
  <si>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</si>
  <si>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</si>
  <si>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</si>
  <si>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</si>
  <si>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</si>
  <si>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</si>
  <si>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</si>
  <si>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</si>
  <si>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</si>
  <si>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</si>
  <si>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</si>
  <si>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</si>
  <si>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</si>
  <si>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</si>
  <si>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</si>
  <si>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</si>
  <si>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</si>
  <si>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</si>
  <si>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</si>
  <si>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</si>
  <si>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</si>
  <si>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</si>
  <si>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</si>
  <si>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</si>
  <si>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</si>
  <si>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</si>
  <si>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</si>
  <si>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</si>
  <si>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</si>
  <si>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</si>
  <si>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</si>
  <si>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</si>
  <si>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</si>
  <si>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</si>
  <si>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</si>
  <si>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</si>
  <si>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</si>
  <si>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</si>
  <si>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</si>
  <si>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</si>
  <si>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</si>
  <si>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</si>
  <si>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</si>
  <si>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</si>
  <si>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</si>
  <si>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</si>
  <si>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</si>
  <si>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</si>
  <si>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</si>
  <si>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</si>
  <si>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</si>
  <si>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</si>
  <si>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</si>
  <si>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</si>
  <si>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</si>
  <si>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</si>
  <si>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</si>
  <si>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</si>
  <si>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</si>
  <si>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</si>
  <si>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</si>
  <si>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</si>
  <si>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</si>
  <si>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</si>
  <si>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</si>
  <si>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</si>
  <si>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</si>
  <si>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</si>
  <si>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</si>
  <si>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</si>
  <si>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</si>
  <si>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</si>
  <si>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</si>
  <si>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</si>
  <si>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</si>
  <si>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</si>
  <si>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</si>
  <si>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</si>
  <si>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</si>
  <si>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</si>
  <si>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</si>
  <si>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</si>
  <si>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</si>
  <si>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</si>
  <si>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</si>
  <si>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</si>
  <si>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</si>
  <si>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</si>
  <si>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</si>
  <si>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</si>
  <si>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</si>
  <si>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</si>
  <si>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</si>
  <si>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</si>
  <si>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</si>
  <si>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</si>
  <si>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</si>
  <si>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</si>
  <si>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</si>
  <si>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</si>
  <si>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</si>
  <si>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</si>
  <si>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</si>
  <si>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</si>
  <si>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</si>
  <si>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</si>
  <si>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</si>
  <si>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</si>
  <si>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</si>
  <si>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</si>
  <si>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</si>
  <si>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</si>
  <si>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</si>
  <si>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</si>
  <si>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</si>
  <si>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</si>
  <si>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</si>
  <si>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</si>
  <si>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</si>
  <si>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</si>
  <si>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</si>
  <si>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</si>
  <si>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</si>
  <si>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</si>
  <si>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</si>
  <si>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</si>
  <si>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</si>
  <si>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</si>
  <si>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</si>
  <si>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</si>
  <si>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</si>
  <si>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</si>
  <si>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</si>
  <si>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</si>
  <si>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</si>
  <si>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</si>
  <si>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</si>
  <si>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</si>
  <si>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</si>
  <si>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</si>
  <si>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</si>
  <si>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</si>
  <si>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</si>
  <si>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</si>
  <si>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</si>
  <si>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</si>
  <si>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</si>
  <si>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</si>
  <si>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</si>
  <si>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</si>
  <si>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</si>
  <si>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</si>
  <si>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</si>
  <si>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</si>
  <si>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</si>
  <si>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</si>
  <si>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</si>
  <si>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</si>
  <si>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</si>
  <si>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</si>
  <si>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</si>
  <si>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</si>
  <si>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</si>
  <si>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</si>
  <si>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</si>
  <si>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</si>
  <si>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</si>
  <si>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</si>
  <si>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</si>
  <si>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</si>
  <si>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</si>
  <si>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</si>
  <si>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</si>
  <si>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</si>
  <si>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</si>
  <si>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</si>
  <si>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</si>
  <si>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</si>
  <si>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</si>
  <si>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</si>
  <si>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</si>
  <si>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</si>
  <si>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</si>
  <si>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</si>
  <si>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</si>
  <si>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</si>
  <si>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</si>
  <si>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</si>
  <si>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</si>
  <si>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</si>
  <si>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</si>
  <si>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</si>
  <si>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</si>
  <si>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</si>
  <si>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</si>
  <si>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</si>
  <si>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</si>
  <si>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</si>
  <si>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</si>
  <si>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</si>
  <si>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</si>
  <si>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</si>
  <si>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</si>
  <si>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</si>
  <si>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</si>
  <si>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</si>
  <si>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</si>
  <si>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</si>
  <si>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</si>
  <si>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</si>
  <si>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</si>
  <si>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</si>
  <si>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</si>
  <si>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</si>
  <si>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</si>
  <si>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</si>
  <si>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</si>
  <si>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</si>
  <si>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</si>
  <si>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</si>
  <si>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</si>
  <si>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</si>
  <si>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</si>
  <si>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</si>
  <si>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</si>
  <si>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</si>
  <si>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</si>
  <si>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</si>
  <si>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</si>
  <si>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</si>
  <si>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</si>
  <si>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</si>
  <si>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</si>
  <si>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</si>
  <si>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</si>
  <si>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</si>
  <si>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</si>
  <si>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</si>
  <si>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</si>
  <si>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</si>
  <si>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</si>
  <si>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</si>
  <si>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</si>
  <si>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</si>
  <si>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</si>
  <si>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</si>
  <si>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</si>
  <si>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</si>
  <si>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</si>
  <si>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</si>
  <si>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</si>
  <si>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</si>
  <si>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</si>
  <si>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</si>
  <si>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</si>
  <si>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</si>
  <si>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</si>
  <si>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</si>
  <si>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</si>
  <si>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</si>
  <si>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</si>
  <si>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</si>
  <si>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</si>
  <si>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</si>
  <si>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</si>
  <si>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</si>
  <si>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</si>
  <si>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</si>
  <si>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</si>
  <si>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</si>
  <si>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</si>
  <si>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</si>
  <si>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</si>
  <si>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</si>
  <si>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</si>
  <si>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</si>
  <si>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</si>
  <si>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</si>
  <si>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</si>
  <si>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</si>
  <si>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</si>
  <si>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</si>
  <si>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</si>
  <si>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</si>
  <si>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</si>
  <si>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</si>
  <si>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</si>
  <si>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</si>
  <si>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</si>
  <si>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</si>
  <si>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</si>
  <si>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</si>
  <si>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</si>
  <si>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</si>
  <si>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</si>
  <si>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</si>
  <si>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</si>
  <si>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</si>
  <si>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</si>
  <si>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</si>
  <si>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</si>
  <si>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</si>
  <si>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</si>
  <si>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</si>
  <si>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</si>
  <si>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</si>
  <si>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</si>
  <si>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</si>
  <si>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</si>
  <si>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</si>
  <si>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</si>
  <si>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</si>
  <si>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</si>
  <si>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</si>
  <si>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</si>
  <si>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</si>
  <si>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</si>
  <si>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</si>
  <si>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</si>
  <si>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</si>
  <si>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</si>
  <si>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</si>
  <si>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</si>
  <si>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</si>
  <si>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</si>
  <si>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</si>
  <si>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</si>
  <si>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</si>
  <si>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</si>
  <si>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</si>
  <si>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</si>
  <si>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</si>
  <si>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</si>
  <si>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</si>
  <si>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</si>
  <si>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</si>
  <si>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</si>
  <si>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</si>
  <si>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</si>
  <si>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</si>
  <si>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</si>
  <si>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</si>
  <si>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</si>
  <si>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</si>
  <si>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</si>
  <si>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</si>
  <si>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</si>
  <si>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</si>
  <si>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</si>
  <si>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</si>
  <si>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</si>
  <si>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</si>
  <si>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</si>
  <si>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</si>
  <si>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</si>
  <si>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</si>
  <si>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</si>
  <si>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</si>
  <si>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</si>
  <si>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</si>
  <si>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</si>
  <si>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</si>
  <si>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</si>
  <si>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</si>
  <si>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</si>
  <si>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</si>
  <si>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</si>
  <si>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</si>
  <si>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</si>
  <si>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</si>
  <si>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</si>
  <si>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</si>
  <si>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</si>
  <si>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</si>
  <si>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</si>
  <si>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</si>
  <si>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</si>
  <si>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</si>
  <si>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</si>
  <si>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</si>
  <si>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</si>
  <si>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</si>
  <si>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</si>
  <si>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</si>
  <si>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</si>
  <si>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</si>
  <si>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</si>
  <si>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</si>
  <si>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</si>
  <si>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</si>
  <si>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</si>
  <si>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</si>
  <si>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</si>
  <si>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</si>
  <si>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</si>
  <si>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</si>
  <si>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</si>
  <si>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</si>
  <si>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</si>
  <si>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</si>
  <si>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</si>
  <si>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</si>
  <si>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</si>
  <si>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</si>
  <si>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</si>
  <si>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</si>
  <si>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</si>
  <si>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</si>
  <si>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</si>
  <si>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</si>
  <si>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</si>
  <si>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</si>
  <si>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</si>
  <si>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</si>
  <si>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</si>
  <si>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</si>
  <si>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</si>
  <si>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</si>
  <si>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</si>
  <si>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</si>
  <si>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</si>
  <si>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</si>
  <si>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</si>
  <si>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</si>
  <si>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</si>
  <si>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</si>
  <si>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</si>
  <si>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</si>
  <si>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</si>
  <si>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</si>
  <si>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</si>
  <si>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</si>
  <si>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</si>
  <si>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</si>
  <si>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</si>
  <si>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</si>
  <si>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</si>
  <si>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</si>
  <si>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</si>
  <si>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</si>
  <si>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</si>
  <si>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</si>
  <si>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</si>
  <si>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</si>
  <si>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</si>
  <si>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</si>
  <si>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</si>
  <si>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</si>
  <si>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</si>
  <si>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</si>
  <si>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</si>
  <si>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</si>
  <si>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</si>
  <si>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</si>
  <si>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</si>
  <si>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</si>
  <si>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</si>
  <si>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</si>
  <si>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</si>
  <si>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</si>
  <si>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</si>
  <si>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</si>
  <si>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</si>
  <si>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</si>
  <si>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</si>
  <si>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</si>
  <si>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</si>
  <si>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</si>
  <si>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</si>
  <si>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</si>
  <si>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</si>
  <si>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</si>
  <si>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</si>
  <si>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</si>
  <si>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</si>
  <si>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</si>
  <si>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</si>
  <si>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</si>
  <si>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</si>
  <si>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</si>
  <si>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</si>
  <si>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</si>
  <si>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</si>
  <si>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</si>
  <si>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</si>
  <si>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</si>
  <si>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</si>
  <si>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</si>
  <si>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</si>
  <si>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</si>
  <si>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</si>
  <si>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</si>
  <si>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</si>
  <si>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</si>
  <si>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</si>
  <si>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</si>
  <si>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</si>
  <si>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</si>
  <si>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</si>
  <si>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</si>
  <si>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</si>
  <si>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</si>
  <si>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</si>
  <si>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</si>
  <si>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</si>
  <si>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</si>
  <si>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</si>
  <si>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</si>
  <si>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</si>
  <si>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</si>
  <si>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</si>
  <si>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</si>
  <si>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</si>
  <si>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</si>
  <si>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</si>
  <si>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</si>
  <si>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</si>
  <si>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</si>
  <si>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</si>
  <si>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</si>
  <si>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</si>
  <si>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</si>
  <si>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</si>
  <si>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</si>
  <si>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</si>
  <si>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</si>
  <si>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</si>
  <si>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</si>
  <si>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</si>
  <si>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</si>
  <si>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</si>
  <si>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</si>
  <si>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</si>
  <si>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</si>
  <si>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</si>
  <si>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</si>
  <si>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</si>
  <si>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</si>
  <si>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</si>
  <si>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</si>
  <si>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</si>
  <si>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</si>
  <si>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</si>
  <si>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</si>
  <si>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</si>
  <si>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</si>
  <si>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</si>
  <si>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</si>
  <si>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</si>
  <si>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</si>
  <si>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</si>
  <si>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</si>
  <si>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</si>
  <si>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</si>
  <si>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</si>
  <si>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</si>
  <si>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</si>
  <si>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</si>
  <si>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</si>
  <si>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</si>
  <si>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</si>
  <si>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</si>
  <si>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</si>
  <si>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</si>
  <si>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</si>
  <si>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</si>
  <si>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</si>
  <si>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</si>
  <si>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</si>
  <si>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</si>
  <si>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</si>
  <si>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</si>
  <si>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</si>
  <si>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</si>
  <si>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</si>
  <si>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</si>
  <si>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</si>
  <si>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</si>
  <si>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</si>
  <si>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</si>
  <si>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</si>
  <si>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</si>
  <si>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</si>
  <si>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</si>
  <si>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</si>
  <si>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</si>
  <si>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</si>
  <si>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</si>
  <si>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</si>
  <si>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</si>
  <si>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</si>
  <si>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</si>
  <si>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</si>
  <si>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</si>
  <si>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</si>
  <si>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</si>
  <si>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</si>
  <si>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</si>
  <si>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</si>
  <si>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</si>
  <si>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</si>
  <si>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</si>
  <si>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</si>
  <si>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</si>
  <si>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</si>
  <si>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</si>
  <si>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</si>
  <si>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</si>
  <si>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</si>
  <si>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</si>
  <si>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</si>
  <si>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</si>
  <si>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</si>
  <si>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</si>
  <si>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</si>
  <si>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</si>
  <si>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</si>
  <si>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</si>
  <si>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</si>
  <si>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</si>
  <si>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</si>
  <si>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</si>
  <si>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</si>
  <si>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</si>
  <si>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</si>
  <si>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</si>
  <si>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</si>
  <si>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</si>
  <si>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</si>
  <si>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</si>
  <si>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</si>
  <si>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</si>
  <si>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</si>
  <si>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</si>
  <si>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</si>
  <si>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</si>
  <si>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</si>
  <si>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</si>
  <si>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</si>
  <si>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</si>
  <si>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</si>
  <si>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</si>
  <si>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</si>
  <si>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</si>
  <si>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</si>
  <si>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</si>
  <si>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</si>
  <si>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</si>
  <si>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</si>
  <si>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</si>
  <si>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</si>
  <si>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</si>
  <si>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</si>
  <si>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</si>
  <si>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</si>
  <si>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</si>
  <si>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</si>
  <si>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</si>
  <si>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</si>
  <si>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</si>
  <si>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</si>
  <si>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</si>
  <si>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</si>
  <si>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</si>
  <si>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</si>
  <si>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</si>
  <si>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</si>
  <si>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</si>
  <si>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</si>
  <si>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</si>
  <si>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</si>
  <si>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</si>
  <si>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</si>
  <si>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</si>
  <si>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</si>
  <si>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</si>
  <si>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</si>
  <si>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</si>
  <si>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</si>
  <si>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</si>
  <si>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</si>
  <si>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</si>
  <si>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</si>
  <si>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</si>
  <si>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</si>
  <si>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</si>
  <si>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</si>
  <si>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</si>
  <si>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</si>
  <si>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</si>
  <si>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</si>
  <si>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</si>
  <si>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</si>
  <si>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</si>
  <si>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</si>
  <si>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</si>
  <si>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</si>
  <si>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</si>
  <si>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</si>
  <si>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</si>
  <si>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</si>
  <si>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</si>
  <si>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</si>
  <si>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</si>
  <si>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</si>
  <si>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</si>
  <si>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</si>
  <si>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</si>
  <si>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</si>
  <si>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</si>
  <si>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</si>
  <si>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</si>
  <si>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</si>
  <si>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</si>
  <si>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</si>
  <si>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</si>
  <si>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</si>
  <si>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</si>
  <si>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</si>
  <si>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</si>
  <si>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</si>
  <si>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</si>
  <si>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</si>
  <si>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</si>
  <si>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</si>
  <si>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</si>
  <si>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</si>
  <si>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</si>
  <si>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</si>
  <si>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</si>
  <si>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</si>
  <si>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</si>
  <si>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</si>
  <si>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</si>
  <si>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</si>
  <si>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</si>
  <si>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</si>
  <si>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</si>
  <si>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</si>
  <si>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</si>
  <si>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</si>
  <si>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</si>
  <si>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</si>
  <si>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</si>
  <si>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</si>
  <si>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</si>
  <si>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</si>
  <si>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</si>
  <si>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</si>
  <si>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</si>
  <si>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</si>
  <si>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</si>
  <si>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</si>
  <si>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</si>
  <si>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</si>
  <si>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</si>
  <si>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</si>
  <si>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</si>
  <si>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</si>
  <si>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</si>
  <si>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</si>
  <si>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</si>
  <si>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</si>
  <si>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</si>
  <si>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</si>
  <si>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</si>
  <si>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</si>
  <si>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</si>
  <si>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</si>
  <si>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</si>
  <si>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</si>
  <si>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</si>
  <si>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</si>
  <si>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</si>
  <si>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</si>
  <si>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</si>
  <si>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</si>
  <si>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</si>
  <si>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</si>
  <si>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</si>
  <si>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</si>
  <si>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</si>
  <si>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</si>
  <si>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</si>
  <si>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</si>
  <si>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</si>
  <si>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</si>
  <si>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</si>
  <si>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</si>
  <si>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</si>
  <si>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</si>
  <si>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</si>
  <si>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</si>
  <si>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</si>
  <si>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</si>
  <si>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</si>
  <si>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</si>
  <si>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</si>
  <si>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</si>
  <si>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</si>
  <si>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</si>
  <si>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</si>
  <si>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</si>
  <si>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</si>
  <si>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</si>
  <si>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</si>
  <si>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</si>
  <si>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</si>
  <si>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</si>
  <si>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</si>
  <si>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</si>
  <si>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</si>
  <si>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</si>
  <si>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</si>
  <si>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</si>
  <si>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</si>
  <si>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</si>
  <si>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</si>
  <si>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</si>
  <si>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</si>
  <si>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</si>
  <si>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</si>
  <si>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</si>
  <si>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</si>
  <si>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</si>
  <si>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</si>
  <si>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</si>
  <si>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</si>
  <si>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</si>
  <si>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</si>
  <si>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</si>
  <si>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</si>
  <si>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</si>
  <si>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</si>
  <si>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</si>
  <si>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</si>
  <si>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</si>
  <si>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</si>
  <si>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</si>
  <si>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</si>
  <si>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</si>
  <si>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</si>
  <si>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</si>
  <si>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</si>
  <si>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</si>
  <si>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</si>
  <si>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</si>
  <si>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</si>
  <si>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</si>
  <si>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</si>
  <si>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</si>
  <si>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</si>
  <si>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</si>
  <si>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</si>
  <si>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</si>
  <si>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</si>
  <si>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</si>
  <si>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</si>
  <si>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</si>
  <si>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</si>
  <si>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</si>
  <si>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</si>
  <si>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</si>
  <si>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</si>
  <si>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</si>
  <si>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</si>
  <si>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</si>
  <si>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</si>
  <si>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</si>
  <si>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</si>
  <si>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</si>
  <si>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</si>
  <si>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</si>
  <si>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</si>
  <si>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</si>
  <si>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</si>
  <si>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</si>
  <si>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</si>
  <si>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</si>
  <si>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</si>
  <si>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</si>
  <si>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</si>
  <si>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</si>
  <si>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</si>
  <si>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</si>
  <si>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</si>
  <si>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</si>
  <si>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</si>
  <si>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</si>
  <si>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</si>
  <si>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</si>
  <si>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</si>
  <si>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</si>
  <si>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</si>
  <si>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</si>
  <si>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</si>
  <si>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</si>
  <si>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</si>
  <si>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</si>
  <si>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</si>
  <si>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</si>
  <si>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</si>
  <si>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</si>
  <si>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</si>
  <si>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</si>
  <si>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</si>
  <si>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</si>
  <si>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</si>
  <si>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</si>
  <si>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</si>
  <si>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</si>
  <si>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</si>
  <si>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</si>
  <si>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</si>
  <si>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</si>
  <si>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</si>
  <si>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</si>
  <si>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</si>
  <si>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</si>
  <si>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</si>
  <si>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</si>
  <si>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</si>
  <si>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</si>
  <si>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</si>
  <si>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</si>
  <si>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</si>
  <si>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</si>
  <si>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</si>
  <si>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</si>
  <si>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</si>
  <si>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</si>
  <si>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</si>
  <si>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</si>
  <si>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</si>
  <si>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</si>
  <si>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</si>
  <si>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</si>
  <si>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</si>
  <si>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</si>
  <si>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</si>
  <si>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</si>
  <si>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</si>
  <si>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</si>
  <si>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</si>
  <si>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</si>
  <si>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</si>
  <si>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</si>
  <si>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</si>
  <si>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</si>
  <si>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</si>
  <si>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</si>
  <si>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</si>
  <si>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</si>
  <si>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</si>
  <si>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</si>
  <si>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</si>
  <si>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</si>
  <si>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</si>
  <si>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</si>
  <si>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</si>
  <si>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</si>
  <si>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</si>
  <si>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</si>
  <si>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</si>
  <si>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</si>
  <si>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</si>
  <si>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</si>
  <si>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</si>
  <si>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</si>
  <si>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</si>
  <si>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</si>
  <si>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</si>
  <si>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</si>
  <si>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</si>
  <si>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</si>
  <si>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</si>
  <si>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</si>
  <si>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</si>
  <si>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</si>
  <si>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</si>
  <si>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</si>
  <si>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</si>
  <si>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</si>
  <si>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</si>
  <si>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</si>
  <si>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</si>
  <si>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</si>
  <si>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</si>
  <si>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</si>
  <si>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</si>
  <si>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</si>
  <si>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</si>
  <si>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</si>
  <si>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</si>
  <si>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</si>
  <si>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</si>
  <si>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</si>
  <si>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</si>
  <si>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</si>
  <si>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</si>
  <si>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</si>
  <si>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</si>
  <si>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</si>
  <si>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</si>
  <si>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</si>
  <si>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</si>
  <si>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</si>
  <si>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</si>
  <si>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</si>
  <si>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</si>
  <si>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</si>
  <si>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</si>
  <si>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</si>
  <si>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</si>
  <si>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</si>
  <si>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</si>
  <si>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</si>
  <si>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</si>
  <si>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</si>
  <si>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</si>
  <si>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</si>
  <si>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</si>
  <si>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</si>
  <si>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</si>
  <si>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</si>
  <si>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</si>
  <si>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</si>
  <si>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</si>
  <si>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</si>
  <si>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</si>
  <si>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</si>
  <si>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</si>
  <si>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</si>
  <si>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</si>
  <si>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</si>
  <si>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</si>
  <si>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</si>
  <si>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</si>
  <si>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</si>
  <si>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</si>
  <si>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</si>
  <si>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</si>
  <si>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</si>
  <si>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</si>
  <si>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</si>
  <si>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</si>
  <si>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</si>
  <si>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</si>
  <si>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</si>
  <si>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</si>
  <si>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</si>
  <si>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</si>
  <si>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</si>
  <si>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</si>
  <si>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</si>
  <si>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</si>
  <si>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</si>
  <si>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</si>
  <si>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</si>
  <si>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</si>
  <si>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</si>
  <si>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</si>
  <si>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</si>
  <si>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</si>
  <si>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</si>
  <si>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</si>
  <si>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</si>
  <si>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</si>
  <si>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</si>
  <si>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</si>
  <si>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</si>
  <si>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</si>
  <si>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</si>
  <si>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</si>
  <si>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</si>
  <si>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</si>
  <si>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</si>
  <si>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</si>
  <si>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</si>
  <si>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</si>
  <si>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</si>
  <si>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</si>
  <si>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</si>
  <si>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</si>
  <si>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</si>
  <si>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</si>
  <si>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</si>
  <si>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</si>
  <si>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</si>
  <si>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</si>
  <si>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</si>
  <si>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</si>
  <si>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</si>
  <si>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</si>
  <si>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</si>
  <si>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</si>
  <si>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</si>
  <si>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</si>
  <si>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</si>
  <si>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</si>
  <si>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</si>
  <si>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</si>
  <si>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</si>
  <si>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</si>
  <si>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</si>
  <si>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</si>
  <si>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</si>
  <si>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</si>
  <si>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</si>
  <si>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</si>
  <si>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</si>
  <si>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</si>
  <si>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</si>
  <si>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</si>
  <si>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</si>
  <si>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</si>
  <si>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</si>
  <si>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</si>
  <si>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</si>
  <si>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</si>
  <si>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</si>
  <si>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</si>
  <si>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</si>
  <si>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</si>
  <si>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</si>
  <si>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</si>
  <si>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</si>
  <si>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</si>
  <si>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</si>
  <si>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</si>
  <si>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</si>
  <si>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</si>
  <si>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</si>
  <si>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</si>
  <si>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</si>
  <si>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</si>
  <si>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</si>
  <si>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</si>
  <si>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</si>
  <si>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</si>
  <si>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</si>
  <si>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</si>
  <si>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</si>
  <si>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</si>
  <si>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</si>
  <si>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</si>
  <si>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</si>
  <si>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</si>
  <si>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</si>
  <si>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</si>
  <si>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</si>
  <si>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</si>
  <si>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</si>
  <si>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</si>
  <si>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</si>
  <si>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</si>
  <si>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</si>
  <si>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</si>
  <si>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</si>
  <si>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</si>
  <si>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</si>
  <si>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</si>
  <si>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</si>
  <si>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</si>
  <si>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</si>
  <si>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</si>
  <si>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</si>
  <si>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</si>
  <si>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</si>
  <si>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</si>
  <si>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</si>
  <si>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</si>
  <si>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</si>
  <si>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</si>
  <si>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</si>
  <si>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</si>
  <si>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</si>
  <si>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</si>
  <si>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</si>
  <si>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</si>
  <si>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</si>
  <si>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</si>
  <si>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</si>
  <si>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</si>
  <si>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</si>
  <si>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</si>
  <si>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</si>
  <si>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</si>
  <si>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</si>
  <si>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</si>
  <si>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</si>
  <si>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</si>
  <si>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</si>
  <si>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</si>
  <si>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</si>
  <si>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</si>
  <si>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</si>
  <si>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</si>
  <si>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</si>
  <si>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</si>
  <si>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</si>
  <si>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</si>
  <si>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</si>
  <si>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</si>
  <si>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</si>
  <si>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</si>
  <si>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</si>
  <si>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</si>
  <si>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</si>
  <si>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</si>
  <si>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</si>
  <si>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</si>
  <si>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</si>
  <si>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</si>
  <si>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</si>
  <si>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</si>
  <si>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</si>
  <si>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</si>
  <si>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</si>
  <si>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</si>
  <si>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</si>
  <si>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</si>
  <si>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</si>
  <si>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</si>
  <si>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</si>
  <si>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</si>
  <si>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</si>
  <si>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</si>
  <si>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</si>
  <si>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</si>
  <si>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</si>
  <si>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</si>
  <si>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</si>
  <si>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</si>
  <si>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</si>
  <si>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</si>
  <si>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</si>
  <si>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</si>
  <si>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</si>
  <si>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</si>
  <si>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</si>
  <si>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</si>
  <si>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</si>
  <si>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</si>
  <si>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</si>
  <si>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</si>
  <si>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</si>
  <si>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</si>
  <si>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</si>
  <si>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</si>
  <si>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</si>
  <si>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</si>
  <si>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</si>
  <si>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</si>
  <si>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</si>
  <si>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</si>
  <si>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</si>
  <si>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</si>
  <si>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</si>
  <si>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</si>
  <si>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</si>
  <si>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</si>
  <si>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</si>
  <si>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</si>
  <si>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</si>
  <si>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</si>
  <si>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</si>
  <si>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</si>
  <si>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</si>
  <si>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</si>
  <si>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</si>
  <si>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</si>
  <si>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</si>
  <si>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</si>
  <si>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</si>
  <si>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</si>
  <si>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</si>
  <si>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</si>
  <si>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</si>
  <si>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</si>
  <si>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</si>
  <si>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</si>
  <si>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</si>
  <si>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</si>
  <si>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</si>
  <si>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</si>
  <si>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</si>
  <si>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</si>
  <si>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</si>
  <si>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</si>
  <si>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</si>
  <si>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</si>
  <si>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</si>
  <si>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</si>
  <si>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</si>
  <si>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</si>
  <si>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</si>
  <si>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</si>
  <si>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</si>
  <si>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</si>
  <si>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</si>
  <si>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</si>
  <si>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</si>
  <si>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</si>
  <si>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</si>
  <si>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</si>
  <si>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</si>
  <si>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</si>
  <si>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</si>
  <si>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</si>
  <si>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</si>
  <si>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</si>
  <si>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</si>
  <si>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</si>
  <si>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</si>
  <si>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</si>
  <si>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</si>
  <si>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</si>
  <si>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</si>
  <si>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</si>
  <si>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</si>
  <si>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</si>
  <si>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</si>
  <si>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</si>
  <si>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</si>
  <si>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</si>
  <si>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</si>
  <si>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</si>
  <si>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</si>
  <si>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</si>
  <si>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</si>
  <si>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</si>
  <si>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</si>
  <si>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</si>
  <si>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</si>
  <si>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</si>
  <si>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</si>
  <si>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</si>
  <si>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</si>
  <si>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</si>
  <si>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</si>
  <si>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</si>
  <si>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</si>
  <si>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</si>
  <si>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</si>
  <si>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</si>
  <si>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</si>
  <si>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</si>
  <si>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</si>
  <si>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</si>
  <si>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</si>
  <si>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</si>
  <si>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</si>
  <si>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</si>
  <si>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</si>
  <si>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</si>
  <si>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</si>
  <si>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</si>
  <si>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</si>
  <si>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</si>
  <si>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</si>
  <si>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</si>
  <si>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</si>
  <si>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</si>
  <si>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</si>
  <si>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</si>
  <si>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</si>
  <si>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</si>
  <si>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</si>
  <si>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</si>
  <si>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</si>
  <si>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</si>
  <si>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</si>
  <si>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</si>
  <si>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</si>
  <si>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</si>
  <si>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</si>
  <si>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</si>
  <si>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</si>
  <si>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</si>
  <si>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</si>
  <si>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</si>
  <si>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</si>
  <si>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</si>
  <si>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</si>
  <si>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</si>
  <si>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</si>
  <si>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</si>
  <si>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</si>
  <si>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</si>
  <si>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</si>
  <si>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</si>
  <si>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</si>
  <si>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</si>
  <si>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</si>
  <si>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</si>
  <si>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</si>
  <si>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</si>
  <si>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</si>
  <si>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</si>
  <si>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</si>
  <si>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</si>
  <si>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</si>
  <si>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</si>
  <si>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</si>
  <si>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</si>
  <si>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</si>
  <si>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</si>
  <si>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</si>
  <si>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</si>
  <si>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</si>
  <si>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</si>
  <si>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</si>
  <si>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</si>
  <si>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</si>
  <si>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</si>
  <si>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</si>
  <si>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</si>
  <si>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</si>
  <si>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</si>
  <si>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</si>
  <si>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</si>
  <si>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</si>
  <si>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</si>
  <si>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</si>
  <si>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</si>
  <si>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</si>
  <si>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</si>
  <si>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</si>
  <si>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</si>
  <si>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</si>
  <si>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</si>
  <si>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</si>
  <si>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</si>
  <si>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</si>
  <si>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</si>
  <si>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</si>
  <si>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</si>
  <si>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</si>
  <si>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</si>
  <si>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</si>
  <si>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</si>
  <si>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</si>
  <si>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</si>
  <si>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</si>
  <si>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</si>
  <si>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</si>
  <si>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</si>
  <si>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</si>
  <si>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</si>
  <si>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</si>
  <si>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</si>
  <si>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</si>
  <si>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</si>
  <si>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</si>
  <si>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</si>
  <si>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</si>
  <si>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</si>
  <si>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</si>
  <si>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</si>
  <si>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</si>
  <si>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</si>
  <si>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</si>
  <si>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</si>
  <si>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</si>
  <si>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</si>
  <si>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</si>
  <si>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</si>
  <si>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</si>
  <si>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</si>
  <si>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</si>
  <si>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</si>
  <si>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</si>
  <si>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</si>
  <si>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</si>
  <si>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</si>
  <si>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</si>
  <si>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</si>
  <si>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</si>
  <si>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</si>
  <si>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</si>
  <si>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</si>
  <si>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</si>
  <si>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</si>
  <si>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</si>
  <si>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</si>
  <si>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</si>
  <si>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</si>
  <si>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</si>
  <si>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</si>
  <si>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</si>
  <si>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</si>
  <si>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</si>
  <si>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</si>
  <si>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</si>
  <si>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</si>
  <si>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</si>
  <si>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</si>
  <si>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</si>
  <si>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</si>
  <si>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</si>
  <si>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</si>
  <si>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</si>
  <si>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</si>
  <si>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</si>
  <si>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</si>
  <si>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</si>
  <si>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</si>
  <si>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</si>
  <si>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</si>
  <si>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</si>
  <si>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</si>
  <si>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</si>
  <si>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</si>
  <si>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</si>
  <si>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</si>
  <si>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</si>
  <si>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</si>
  <si>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</si>
  <si>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</si>
  <si>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</si>
  <si>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</si>
  <si>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</si>
  <si>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</si>
  <si>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</si>
  <si>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</si>
  <si>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</si>
  <si>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</si>
  <si>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</si>
  <si>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</si>
  <si>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</si>
  <si>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</si>
  <si>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</si>
  <si>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</si>
  <si>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</si>
  <si>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</si>
  <si>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</si>
  <si>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</si>
  <si>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</si>
  <si>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</si>
  <si>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</si>
  <si>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</si>
  <si>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</si>
  <si>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</si>
  <si>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</si>
  <si>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</si>
  <si>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</si>
  <si>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</si>
  <si>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</si>
  <si>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</si>
  <si>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</si>
  <si>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</si>
  <si>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</si>
  <si>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</si>
  <si>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</si>
  <si>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</si>
  <si>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</si>
  <si>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</si>
  <si>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</si>
  <si>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</si>
  <si>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</si>
  <si>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</si>
  <si>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</si>
  <si>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</si>
  <si>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</si>
  <si>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</si>
  <si>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</si>
  <si>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</si>
  <si>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</si>
  <si>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</si>
  <si>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</si>
  <si>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</si>
  <si>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</si>
  <si>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</si>
  <si>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</si>
  <si>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</si>
  <si>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</si>
  <si>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</si>
  <si>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</si>
  <si>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</si>
  <si>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</si>
  <si>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</si>
  <si>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</si>
  <si>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</si>
  <si>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</si>
  <si>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</si>
  <si>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</si>
  <si>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</si>
  <si>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</si>
  <si>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</si>
  <si>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</si>
  <si>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</si>
  <si>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</si>
  <si>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</si>
  <si>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</si>
  <si>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</si>
  <si>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</si>
  <si>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</si>
  <si>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</si>
  <si>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</si>
  <si>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</si>
  <si>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</si>
  <si>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</si>
  <si>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</si>
  <si>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</si>
  <si>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</si>
  <si>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</si>
  <si>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</si>
  <si>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</si>
  <si>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</si>
  <si>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</si>
  <si>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</si>
  <si>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</si>
  <si>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</si>
  <si>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</si>
  <si>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</si>
  <si>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</si>
  <si>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</si>
  <si>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</si>
  <si>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</si>
  <si>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</si>
  <si>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</si>
  <si>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</si>
  <si>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</si>
  <si>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</si>
  <si>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</si>
  <si>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</si>
  <si>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</si>
  <si>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</si>
  <si>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</si>
  <si>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</si>
  <si>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</si>
  <si>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</si>
  <si>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</si>
  <si>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</si>
  <si>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</si>
  <si>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</si>
  <si>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</si>
  <si>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</si>
  <si>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</si>
  <si>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</si>
  <si>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</si>
  <si>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</si>
  <si>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</si>
  <si>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</si>
  <si>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</si>
  <si>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</si>
  <si>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</si>
  <si>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</si>
  <si>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</si>
  <si>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</si>
  <si>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</si>
  <si>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</si>
  <si>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</si>
  <si>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</si>
  <si>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</si>
  <si>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</si>
  <si>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</si>
  <si>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</si>
  <si>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</si>
  <si>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</si>
  <si>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</si>
  <si>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</si>
  <si>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</si>
  <si>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</si>
  <si>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</si>
  <si>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</si>
  <si>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</si>
  <si>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</si>
  <si>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</si>
  <si>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</si>
  <si>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</si>
  <si>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</si>
  <si>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</si>
  <si>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</si>
  <si>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</si>
  <si>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</si>
  <si>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</si>
  <si>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</si>
  <si>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</si>
  <si>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</si>
  <si>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</si>
  <si>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</si>
  <si>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</si>
  <si>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</si>
  <si>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</si>
  <si>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</si>
  <si>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</si>
  <si>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</si>
  <si>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</si>
  <si>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</si>
  <si>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</si>
  <si>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</si>
  <si>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</si>
  <si>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</si>
  <si>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</si>
  <si>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</si>
  <si>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</si>
  <si>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</si>
  <si>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</si>
  <si>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</si>
  <si>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</si>
  <si>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</si>
  <si>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</si>
  <si>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</si>
  <si>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</si>
  <si>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</si>
  <si>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</si>
  <si>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</si>
  <si>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</si>
  <si>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</si>
  <si>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</si>
  <si>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</si>
  <si>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</si>
  <si>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</si>
  <si>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</si>
  <si>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</si>
  <si>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</si>
  <si>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</si>
  <si>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</si>
  <si>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</si>
  <si>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</si>
  <si>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</si>
  <si>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</si>
  <si>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</si>
  <si>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</si>
  <si>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</si>
  <si>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</si>
  <si>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</si>
  <si>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</si>
  <si>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</si>
  <si>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</si>
  <si>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</si>
  <si>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</si>
  <si>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</si>
  <si>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</si>
  <si>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</si>
  <si>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</si>
  <si>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</si>
  <si>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</si>
  <si>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</si>
  <si>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</si>
  <si>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</si>
  <si>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</si>
  <si>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</si>
  <si>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</si>
  <si>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</si>
  <si>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</si>
  <si>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</si>
  <si>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</si>
  <si>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</si>
  <si>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</si>
  <si>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</si>
  <si>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</si>
  <si>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</si>
  <si>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</si>
  <si>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</si>
  <si>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</si>
  <si>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</si>
  <si>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</si>
  <si>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</si>
  <si>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</si>
  <si>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</si>
  <si>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</si>
  <si>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</si>
  <si>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</si>
  <si>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</si>
  <si>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</si>
  <si>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</si>
  <si>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</si>
  <si>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</si>
  <si>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</si>
  <si>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</si>
  <si>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</si>
  <si>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</si>
  <si>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</si>
  <si>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</si>
  <si>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</si>
  <si>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</si>
  <si>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</si>
  <si>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</si>
  <si>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</si>
  <si>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</si>
  <si>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</si>
  <si>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</si>
  <si>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</si>
  <si>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</si>
  <si>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</si>
  <si>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</si>
  <si>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</si>
  <si>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</si>
  <si>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</si>
  <si>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</si>
  <si>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</si>
  <si>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</si>
  <si>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</si>
  <si>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</si>
  <si>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</si>
  <si>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</si>
  <si>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</si>
  <si>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</si>
  <si>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</si>
  <si>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</si>
  <si>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</si>
  <si>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</si>
  <si>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</si>
  <si>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</si>
  <si>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</si>
  <si>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</si>
  <si>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</si>
  <si>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</si>
  <si>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</si>
  <si>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</si>
  <si>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</si>
  <si>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</si>
  <si>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</si>
  <si>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</si>
  <si>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</si>
  <si>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</si>
  <si>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</si>
  <si>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</si>
  <si>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</si>
  <si>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</si>
  <si>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</si>
  <si>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</si>
  <si>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</si>
  <si>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</si>
  <si>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</si>
  <si>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</si>
  <si>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</si>
  <si>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</si>
  <si>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</si>
  <si>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</si>
  <si>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</si>
  <si>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</si>
  <si>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</si>
  <si>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</si>
  <si>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</si>
  <si>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</si>
  <si>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</si>
  <si>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</si>
  <si>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</si>
  <si>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</si>
  <si>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</si>
  <si>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</si>
  <si>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</si>
  <si>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</si>
  <si>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</si>
  <si>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</si>
  <si>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</si>
  <si>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</si>
  <si>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</si>
  <si>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</si>
  <si>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</si>
  <si>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</si>
  <si>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</si>
  <si>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</si>
  <si>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</si>
  <si>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</si>
  <si>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</si>
  <si>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</si>
  <si>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</si>
  <si>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</si>
  <si>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</si>
  <si>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</si>
  <si>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</si>
  <si>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</si>
  <si>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</si>
  <si>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</si>
  <si>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</si>
  <si>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</si>
  <si>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</si>
  <si>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</si>
  <si>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</si>
  <si>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</si>
  <si>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</si>
  <si>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</si>
  <si>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</si>
  <si>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</si>
  <si>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</si>
  <si>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</si>
  <si>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</si>
  <si>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</si>
  <si>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</si>
  <si>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</si>
  <si>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</si>
  <si>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</si>
  <si>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</si>
  <si>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</si>
  <si>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</si>
  <si>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</si>
  <si>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</si>
  <si>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</si>
  <si>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</si>
  <si>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</si>
  <si>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</si>
  <si>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</si>
  <si>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</si>
  <si>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</si>
  <si>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</si>
  <si>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</si>
  <si>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</si>
  <si>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</si>
  <si>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</si>
  <si>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</si>
  <si>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</si>
  <si>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</si>
  <si>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</si>
  <si>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</si>
  <si>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</si>
  <si>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</si>
  <si>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</si>
  <si>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</si>
  <si>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</si>
  <si>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</si>
  <si>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</si>
  <si>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</si>
  <si>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</si>
  <si>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</si>
  <si>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</si>
  <si>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</si>
  <si>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</si>
  <si>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</si>
  <si>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</si>
  <si>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</si>
  <si>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</si>
  <si>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</si>
  <si>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</si>
  <si>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</si>
  <si>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</si>
  <si>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</si>
  <si>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</si>
  <si>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</si>
  <si>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</si>
  <si>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</si>
  <si>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</si>
  <si>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</si>
  <si>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</si>
  <si>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</si>
  <si>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</si>
  <si>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</si>
  <si>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</si>
  <si>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</si>
  <si>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</si>
  <si>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</si>
  <si>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</si>
  <si>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</si>
  <si>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</si>
  <si>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</si>
  <si>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</si>
  <si>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</si>
  <si>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</si>
  <si>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</si>
  <si>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</si>
  <si>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</si>
  <si>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</si>
  <si>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</si>
  <si>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</si>
  <si>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</si>
  <si>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</si>
  <si>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</si>
  <si>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</si>
  <si>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</si>
  <si>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</si>
  <si>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</si>
  <si>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</si>
  <si>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</si>
  <si>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</si>
  <si>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</si>
  <si>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</si>
  <si>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</si>
  <si>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</si>
  <si>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</si>
  <si>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</si>
  <si>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</si>
  <si>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</si>
  <si>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</si>
  <si>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</si>
  <si>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</si>
  <si>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</si>
  <si>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</si>
  <si>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</si>
  <si>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</si>
  <si>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</si>
  <si>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</si>
  <si>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</si>
  <si>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</si>
  <si>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</si>
  <si>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</si>
  <si>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</si>
  <si>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</si>
  <si>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</si>
  <si>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</si>
  <si>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</si>
  <si>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</si>
  <si>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</si>
  <si>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</si>
  <si>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</si>
  <si>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</si>
  <si>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</si>
  <si>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</si>
  <si>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</si>
  <si>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</si>
  <si>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</si>
  <si>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</si>
  <si>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</si>
  <si>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</si>
  <si>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</si>
  <si>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</si>
  <si>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</si>
  <si>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</si>
  <si>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</si>
  <si>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</si>
  <si>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</si>
  <si>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</si>
  <si>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</si>
  <si>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</si>
  <si>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</si>
  <si>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</si>
  <si>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</si>
  <si>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</si>
  <si>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</si>
  <si>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</si>
  <si>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</si>
  <si>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</si>
  <si>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</si>
  <si>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</si>
  <si>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</si>
  <si>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</si>
  <si>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</si>
  <si>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</si>
  <si>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</si>
  <si>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</si>
  <si>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</si>
  <si>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</si>
  <si>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</si>
  <si>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</si>
  <si>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</si>
  <si>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</si>
  <si>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</si>
  <si>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</si>
  <si>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</si>
  <si>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</si>
  <si>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</si>
  <si>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</si>
  <si>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</si>
  <si>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</si>
  <si>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</si>
  <si>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</si>
  <si>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</si>
  <si>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</si>
  <si>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</si>
  <si>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</si>
  <si>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</si>
  <si>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</si>
  <si>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</si>
  <si>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</si>
  <si>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</si>
  <si>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</si>
  <si>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</si>
  <si>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</si>
  <si>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</si>
  <si>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</si>
  <si>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</si>
  <si>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</si>
  <si>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</si>
  <si>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</si>
  <si>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</si>
  <si>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</si>
  <si>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</si>
  <si>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</si>
  <si>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</si>
  <si>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</si>
  <si>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</si>
  <si>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</si>
  <si>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</si>
  <si>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</si>
  <si>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</si>
  <si>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</si>
  <si>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</si>
  <si>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</si>
  <si>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</si>
  <si>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</si>
  <si>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</si>
  <si>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</si>
  <si>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</si>
  <si>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</si>
  <si>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</si>
  <si>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</si>
  <si>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</si>
  <si>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</si>
  <si>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</si>
  <si>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</si>
  <si>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</si>
  <si>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</si>
  <si>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</si>
  <si>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</si>
  <si>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</si>
  <si>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</si>
  <si>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</si>
  <si>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</si>
  <si>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</si>
  <si>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</si>
  <si>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</si>
  <si>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</si>
  <si>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</si>
  <si>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</si>
  <si>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</si>
  <si>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</si>
  <si>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</si>
  <si>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</si>
  <si>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</si>
  <si>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</si>
  <si>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</si>
  <si>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</si>
  <si>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</si>
  <si>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</si>
  <si>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</si>
  <si>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</si>
  <si>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</si>
  <si>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</si>
  <si>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</si>
  <si>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</si>
  <si>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</si>
  <si>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</si>
  <si>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</si>
  <si>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</si>
  <si>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</si>
  <si>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</si>
  <si>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</si>
  <si>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</si>
  <si>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</si>
  <si>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</si>
  <si>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</si>
  <si>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</si>
  <si>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</si>
  <si>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</si>
  <si>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</si>
  <si>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</si>
  <si>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</si>
  <si>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</si>
  <si>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</si>
  <si>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</si>
  <si>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</si>
  <si>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</si>
  <si>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</si>
  <si>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</si>
  <si>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</si>
  <si>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</si>
  <si>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</si>
  <si>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</si>
  <si>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</si>
  <si>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</si>
  <si>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</si>
  <si>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</si>
  <si>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</si>
  <si>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</si>
  <si>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</si>
  <si>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</si>
  <si>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</si>
  <si>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</si>
  <si>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</si>
  <si>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</si>
  <si>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</si>
  <si>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</si>
  <si>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</si>
  <si>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</si>
  <si>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</si>
  <si>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</si>
  <si>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</si>
  <si>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</si>
  <si>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</si>
  <si>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</si>
  <si>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</si>
  <si>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</si>
  <si>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</si>
  <si>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</si>
  <si>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</si>
  <si>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</si>
  <si>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</si>
  <si>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</si>
  <si>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</si>
  <si>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</si>
  <si>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</si>
  <si>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</si>
  <si>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</si>
  <si>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</si>
  <si>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</si>
  <si>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</si>
  <si>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</si>
  <si>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</si>
  <si>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</si>
  <si>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</si>
  <si>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</si>
  <si>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</si>
  <si>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</si>
  <si>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</si>
  <si>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</si>
  <si>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</si>
  <si>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</si>
  <si>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</si>
  <si>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</si>
  <si>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</si>
  <si>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</si>
  <si>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</si>
  <si>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</si>
  <si>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</si>
  <si>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</si>
  <si>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</si>
  <si>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</si>
  <si>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</si>
  <si>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</si>
  <si>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</si>
  <si>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</si>
  <si>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</si>
  <si>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</si>
  <si>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</si>
  <si>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</si>
  <si>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</si>
  <si>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</si>
  <si>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</si>
  <si>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</si>
  <si>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</si>
  <si>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</si>
  <si>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</si>
  <si>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</si>
  <si>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</si>
  <si>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</si>
  <si>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</si>
  <si>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</si>
  <si>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</si>
  <si>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</si>
  <si>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</si>
  <si>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</si>
  <si>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</si>
  <si>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</si>
  <si>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</si>
  <si>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</si>
  <si>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</si>
  <si>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</si>
  <si>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</si>
  <si>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</si>
  <si>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</si>
  <si>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</si>
  <si>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</si>
  <si>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</si>
  <si>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</si>
  <si>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</si>
  <si>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</si>
  <si>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</si>
  <si>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</si>
  <si>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</si>
  <si>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</si>
  <si>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</si>
  <si>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</si>
  <si>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</si>
  <si>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</si>
  <si>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</si>
  <si>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</si>
  <si>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</si>
  <si>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</si>
  <si>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</si>
  <si>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</si>
  <si>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</si>
  <si>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</si>
  <si>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</si>
  <si>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</si>
  <si>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</si>
  <si>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</si>
  <si>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</si>
  <si>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</si>
  <si>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</si>
  <si>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</si>
  <si>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</si>
  <si>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</si>
  <si>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</si>
  <si>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</si>
  <si>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</si>
  <si>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</si>
  <si>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</si>
  <si>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</si>
  <si>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</si>
  <si>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</si>
  <si>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</si>
  <si>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</si>
  <si>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</si>
  <si>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</si>
  <si>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</si>
  <si>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</si>
  <si>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</si>
  <si>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</si>
  <si>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</si>
  <si>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</si>
  <si>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</si>
  <si>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</si>
  <si>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</si>
  <si>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</si>
  <si>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</si>
  <si>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</si>
  <si>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</si>
  <si>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</si>
  <si>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</si>
  <si>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</si>
  <si>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</si>
  <si>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</si>
  <si>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</si>
  <si>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</si>
  <si>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</si>
  <si>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</si>
  <si>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</si>
  <si>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</si>
  <si>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</si>
  <si>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</si>
  <si>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</si>
  <si>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</si>
  <si>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</si>
  <si>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</si>
  <si>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</si>
  <si>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</si>
  <si>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</si>
  <si>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</si>
  <si>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</si>
  <si>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</si>
  <si>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</si>
  <si>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</si>
  <si>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</si>
  <si>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</si>
  <si>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</si>
  <si>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</si>
  <si>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</si>
  <si>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</si>
  <si>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</si>
  <si>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</si>
  <si>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</si>
  <si>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</si>
  <si>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</si>
  <si>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</si>
  <si>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</si>
  <si>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</si>
  <si>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</si>
  <si>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</si>
  <si>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</si>
  <si>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</si>
  <si>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</si>
  <si>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</si>
  <si>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</si>
  <si>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</si>
  <si>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</si>
  <si>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</si>
  <si>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</si>
  <si>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</si>
  <si>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</si>
  <si>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</si>
  <si>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</si>
  <si>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</si>
  <si>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</si>
  <si>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</si>
  <si>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</si>
  <si>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</si>
  <si>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</si>
  <si>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</si>
  <si>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</si>
  <si>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</si>
  <si>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</si>
  <si>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</si>
  <si>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</si>
  <si>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</si>
  <si>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</si>
  <si>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</si>
  <si>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</si>
  <si>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</si>
  <si>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</si>
  <si>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</si>
  <si>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</si>
  <si>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</si>
  <si>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</si>
  <si>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</si>
  <si>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</si>
  <si>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</si>
  <si>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</si>
  <si>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</si>
  <si>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</si>
  <si>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</si>
  <si>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</si>
  <si>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</si>
  <si>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</si>
  <si>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</si>
  <si>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</si>
  <si>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</si>
  <si>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</si>
  <si>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</si>
  <si>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</si>
  <si>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</si>
  <si>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</si>
  <si>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</si>
  <si>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</si>
  <si>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</si>
  <si>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</si>
  <si>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</si>
  <si>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</si>
  <si>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</si>
  <si>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</si>
  <si>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</si>
  <si>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</si>
  <si>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</si>
  <si>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</si>
  <si>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</si>
  <si>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</si>
  <si>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</si>
  <si>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</si>
  <si>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</si>
  <si>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</si>
  <si>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</si>
  <si>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</si>
  <si>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</si>
  <si>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</si>
  <si>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</si>
  <si>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</si>
  <si>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</si>
  <si>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</si>
  <si>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</si>
  <si>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</si>
  <si>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</si>
  <si>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</si>
  <si>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</si>
  <si>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</si>
  <si>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</si>
  <si>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</si>
  <si>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</si>
  <si>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</si>
  <si>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</si>
  <si>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</si>
  <si>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</si>
  <si>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</si>
  <si>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</si>
  <si>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</si>
  <si>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</si>
  <si>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</si>
  <si>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</si>
  <si>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</si>
  <si>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</si>
  <si>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</si>
  <si>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</si>
  <si>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</si>
  <si>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</si>
  <si>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</si>
  <si>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</si>
  <si>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</si>
  <si>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</si>
  <si>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</si>
  <si>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</si>
  <si>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</si>
  <si>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</si>
  <si>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</si>
  <si>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</si>
  <si>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</si>
  <si>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</si>
  <si>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</si>
  <si>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</si>
  <si>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</si>
  <si>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</si>
  <si>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</si>
  <si>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</si>
  <si>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</si>
  <si>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</si>
  <si>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</si>
  <si>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</si>
  <si>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</si>
  <si>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</si>
  <si>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</si>
  <si>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</si>
  <si>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</si>
  <si>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</si>
  <si>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</si>
  <si>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</si>
  <si>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</si>
  <si>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</si>
  <si>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</si>
  <si>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</si>
  <si>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</si>
  <si>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</si>
  <si>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</si>
  <si>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</si>
  <si>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</si>
  <si>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</si>
  <si>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</si>
  <si>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</si>
  <si>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</si>
  <si>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</si>
  <si>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</si>
  <si>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</si>
  <si>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</si>
  <si>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</si>
  <si>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</si>
  <si>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</si>
  <si>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</si>
  <si>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</si>
  <si>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</si>
  <si>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</si>
  <si>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</si>
  <si>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</si>
  <si>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</si>
  <si>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</si>
  <si>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</si>
  <si>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</si>
  <si>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</si>
  <si>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</si>
  <si>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</si>
  <si>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</si>
  <si>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</si>
  <si>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</si>
  <si>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</si>
  <si>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</si>
  <si>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</si>
  <si>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</si>
  <si>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</si>
  <si>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</si>
  <si>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</si>
  <si>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</si>
  <si>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</si>
  <si>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</si>
  <si>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</si>
  <si>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</si>
  <si>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</si>
  <si>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</si>
  <si>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</si>
  <si>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</si>
  <si>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</si>
  <si>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</si>
  <si>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</si>
  <si>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</si>
  <si>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</si>
  <si>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</si>
  <si>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</si>
  <si>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</si>
  <si>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</si>
  <si>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</si>
  <si>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</si>
  <si>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</si>
  <si>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</si>
  <si>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</si>
  <si>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</si>
  <si>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</si>
  <si>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</si>
  <si>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</si>
  <si>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</si>
  <si>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</si>
  <si>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</si>
  <si>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</si>
  <si>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</si>
  <si>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</si>
  <si>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</si>
  <si>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</si>
  <si>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</si>
  <si>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</si>
  <si>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</si>
  <si>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</si>
  <si>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</si>
  <si>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</si>
  <si>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</si>
  <si>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</si>
  <si>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</si>
  <si>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</si>
  <si>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</si>
  <si>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</si>
  <si>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</si>
  <si>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</si>
  <si>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</si>
  <si>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</si>
  <si>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</si>
  <si>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</si>
  <si>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</si>
  <si>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</si>
  <si>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</si>
  <si>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</si>
  <si>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</si>
  <si>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</si>
  <si>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</si>
  <si>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</si>
  <si>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</si>
  <si>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</si>
  <si>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</si>
  <si>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</si>
  <si>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</si>
  <si>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</si>
  <si>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</si>
  <si>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</si>
  <si>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</si>
  <si>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</si>
  <si>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</si>
  <si>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</si>
  <si>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</si>
  <si>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</si>
  <si>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</si>
  <si>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</si>
  <si>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</si>
  <si>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</si>
  <si>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</si>
  <si>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</si>
  <si>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</si>
  <si>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</si>
  <si>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</si>
  <si>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</si>
  <si>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</si>
  <si>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</si>
  <si>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</si>
  <si>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</si>
  <si>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</si>
  <si>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</si>
  <si>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</si>
  <si>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</si>
  <si>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</si>
  <si>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</si>
  <si>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</si>
  <si>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</si>
  <si>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</si>
  <si>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</si>
  <si>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</si>
  <si>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</si>
  <si>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</si>
  <si>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</si>
  <si>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</si>
  <si>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</si>
  <si>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</si>
  <si>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</si>
  <si>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</si>
  <si>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</si>
  <si>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</si>
  <si>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</si>
  <si>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</si>
  <si>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</si>
  <si>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</si>
  <si>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</si>
  <si>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</si>
  <si>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</si>
  <si>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</si>
  <si>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</si>
  <si>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</si>
  <si>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</si>
  <si>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</si>
  <si>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</si>
  <si>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</si>
  <si>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</si>
  <si>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</si>
  <si>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</si>
  <si>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</si>
  <si>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</si>
  <si>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</si>
  <si>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</si>
  <si>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</si>
  <si>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</si>
  <si>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</si>
  <si>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</si>
  <si>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</si>
  <si>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</si>
  <si>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</si>
  <si>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</si>
  <si>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</si>
  <si>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</si>
  <si>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</si>
  <si>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</si>
  <si>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</si>
  <si>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</si>
  <si>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</si>
  <si>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</si>
  <si>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</si>
  <si>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</si>
  <si>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</si>
  <si>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</si>
  <si>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</si>
  <si>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</si>
  <si>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</si>
  <si>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</si>
  <si>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</si>
  <si>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</si>
  <si>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</si>
  <si>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</si>
  <si>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</si>
  <si>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</si>
  <si>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</si>
  <si>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</si>
  <si>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</si>
  <si>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</si>
  <si>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</si>
  <si>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</si>
  <si>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</si>
  <si>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</si>
  <si>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</si>
  <si>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</si>
  <si>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</si>
  <si>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</si>
  <si>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</si>
  <si>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</si>
  <si>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</si>
  <si>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</si>
  <si>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</si>
  <si>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</si>
  <si>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</si>
  <si>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</si>
  <si>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</si>
  <si>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</si>
  <si>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</si>
  <si>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</si>
  <si>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</si>
  <si>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</si>
  <si>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</si>
  <si>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</si>
  <si>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</si>
  <si>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</si>
  <si>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</si>
  <si>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</si>
  <si>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</si>
  <si>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</si>
  <si>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</si>
  <si>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</si>
  <si>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</si>
  <si>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</si>
  <si>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</si>
  <si>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</si>
  <si>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</si>
  <si>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</si>
  <si>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</si>
  <si>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</si>
  <si>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</si>
  <si>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</si>
  <si>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</si>
  <si>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</si>
  <si>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</si>
  <si>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</si>
  <si>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</si>
  <si>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</si>
  <si>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</si>
  <si>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</si>
  <si>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</si>
  <si>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</si>
  <si>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</si>
  <si>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</si>
  <si>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</si>
  <si>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</si>
  <si>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</si>
  <si>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</si>
  <si>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</si>
  <si>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</si>
  <si>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</si>
  <si>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</si>
  <si>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</si>
  <si>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</si>
  <si>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</si>
  <si>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</si>
  <si>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</si>
  <si>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</si>
  <si>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</si>
  <si>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</si>
  <si>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</si>
  <si>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</si>
  <si>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</si>
  <si>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</si>
  <si>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</si>
  <si>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</si>
  <si>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</si>
  <si>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</si>
  <si>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</si>
  <si>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</si>
  <si>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</si>
  <si>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</si>
  <si>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</si>
  <si>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</si>
  <si>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</si>
  <si>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</si>
  <si>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</si>
  <si>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</si>
  <si>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</si>
  <si>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</si>
  <si>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</si>
  <si>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</si>
  <si>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</si>
  <si>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</si>
  <si>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</si>
  <si>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</si>
  <si>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</si>
  <si>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</si>
  <si>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</si>
  <si>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</si>
  <si>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</si>
  <si>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</si>
  <si>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</si>
  <si>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</si>
  <si>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</si>
  <si>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</si>
  <si>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</si>
  <si>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</si>
  <si>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</si>
  <si>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</si>
  <si>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</si>
  <si>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</si>
  <si>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</si>
  <si>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</si>
  <si>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</si>
  <si>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</si>
  <si>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</si>
  <si>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</si>
  <si>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</si>
  <si>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</si>
  <si>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</si>
  <si>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</si>
  <si>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</si>
  <si>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</si>
  <si>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</si>
  <si>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</si>
  <si>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</si>
  <si>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</si>
  <si>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</si>
  <si>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</si>
  <si>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</si>
  <si>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</si>
  <si>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</si>
  <si>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</si>
  <si>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</si>
  <si>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</si>
  <si>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</si>
  <si>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</si>
  <si>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</si>
  <si>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</si>
  <si>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</si>
  <si>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</si>
  <si>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</si>
  <si>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</si>
  <si>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</si>
  <si>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</si>
  <si>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</si>
  <si>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</si>
  <si>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</si>
  <si>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</si>
  <si>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</si>
  <si>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</si>
  <si>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</si>
  <si>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</si>
  <si>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</si>
  <si>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</si>
  <si>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</si>
  <si>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</si>
  <si>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</si>
  <si>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</si>
  <si>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</si>
  <si>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</si>
  <si>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</si>
  <si>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</si>
  <si>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</si>
  <si>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</si>
  <si>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</si>
  <si>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</si>
  <si>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</si>
  <si>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</si>
  <si>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</si>
  <si>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</si>
  <si>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</si>
  <si>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</si>
  <si>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</si>
  <si>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</si>
  <si>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</si>
  <si>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</si>
  <si>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</si>
  <si>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</si>
  <si>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</si>
  <si>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</si>
  <si>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</si>
  <si>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</si>
  <si>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</si>
  <si>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</si>
  <si>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</si>
  <si>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</si>
  <si>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</si>
  <si>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</si>
  <si>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</si>
  <si>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</si>
  <si>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</si>
  <si>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</si>
  <si>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</si>
  <si>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</si>
  <si>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</si>
  <si>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</si>
  <si>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</si>
  <si>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</si>
  <si>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</si>
  <si>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</si>
  <si>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</si>
  <si>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</si>
  <si>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</si>
  <si>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</si>
  <si>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</si>
  <si>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</si>
  <si>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</si>
  <si>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</si>
  <si>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</si>
  <si>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</si>
  <si>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</si>
  <si>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</si>
  <si>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</si>
  <si>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</si>
  <si>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</si>
  <si>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</si>
  <si>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</si>
  <si>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</si>
  <si>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</si>
  <si>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</si>
  <si>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</si>
  <si>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</si>
  <si>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</si>
  <si>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</si>
  <si>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</si>
  <si>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</si>
  <si>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</si>
  <si>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</si>
  <si>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</si>
  <si>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</si>
  <si>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</si>
  <si>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</si>
  <si>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</si>
  <si>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</si>
  <si>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</si>
  <si>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</si>
  <si>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</si>
  <si>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</si>
  <si>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</si>
  <si>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</si>
  <si>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</si>
  <si>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</si>
  <si>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</si>
  <si>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</si>
  <si>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</si>
  <si>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</si>
  <si>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</si>
  <si>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</si>
  <si>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</si>
  <si>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</si>
  <si>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</si>
  <si>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</si>
  <si>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</si>
  <si>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</si>
  <si>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</si>
  <si>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</si>
  <si>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</si>
  <si>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</si>
  <si>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</si>
  <si>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</si>
  <si>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</si>
  <si>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</si>
  <si>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</si>
  <si>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</si>
  <si>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</si>
  <si>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</si>
  <si>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</si>
  <si>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</si>
  <si>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</si>
  <si>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</si>
  <si>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</si>
  <si>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</si>
  <si>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</si>
  <si>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</si>
  <si>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</si>
  <si>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</si>
  <si>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</si>
  <si>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</si>
  <si>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</si>
  <si>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</si>
  <si>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</si>
  <si>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</si>
  <si>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</si>
  <si>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</si>
  <si>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</si>
  <si>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</si>
  <si>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</si>
  <si>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</si>
  <si>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</si>
  <si>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</si>
  <si>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</si>
  <si>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</si>
  <si>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</si>
  <si>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</si>
  <si>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</si>
  <si>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</si>
  <si>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</si>
  <si>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</si>
  <si>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</si>
  <si>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</si>
  <si>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</si>
  <si>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</si>
  <si>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</si>
  <si>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</si>
  <si>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</si>
  <si>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</si>
  <si>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</si>
  <si>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</si>
  <si>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</si>
  <si>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</si>
  <si>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</si>
  <si>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</si>
  <si>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</si>
  <si>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</si>
  <si>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</si>
  <si>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</si>
  <si>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</si>
  <si>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</si>
  <si>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</si>
  <si>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</si>
  <si>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</si>
  <si>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</si>
  <si>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</si>
  <si>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</si>
  <si>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</si>
  <si>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</si>
  <si>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</si>
  <si>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</si>
  <si>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</si>
  <si>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</si>
  <si>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</si>
  <si>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</si>
  <si>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</si>
  <si>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</si>
  <si>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</si>
  <si>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</si>
  <si>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</si>
  <si>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</si>
  <si>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</si>
  <si>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</si>
  <si>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</si>
  <si>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</si>
  <si>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</si>
  <si>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</si>
  <si>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</si>
  <si>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</si>
  <si>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</si>
  <si>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</si>
  <si>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</si>
  <si>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</si>
  <si>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</si>
  <si>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</si>
  <si>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</si>
  <si>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</si>
  <si>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</si>
  <si>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</si>
  <si>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</si>
  <si>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</si>
  <si>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</si>
  <si>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</si>
  <si>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</si>
  <si>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</si>
  <si>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</si>
  <si>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</si>
  <si>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</si>
  <si>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</si>
  <si>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</si>
  <si>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</si>
  <si>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</si>
  <si>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</si>
  <si>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</si>
  <si>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</si>
  <si>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</si>
  <si>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</si>
  <si>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</si>
  <si>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</si>
  <si>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</si>
  <si>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</si>
  <si>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</si>
  <si>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</si>
  <si>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</si>
  <si>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</si>
  <si>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</si>
  <si>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</si>
  <si>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</si>
  <si>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</si>
  <si>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</si>
  <si>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</si>
  <si>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</si>
  <si>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</si>
  <si>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</si>
  <si>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</si>
  <si>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</si>
  <si>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</si>
  <si>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</si>
  <si>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</si>
  <si>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</si>
  <si>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</si>
  <si>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</si>
  <si>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</si>
  <si>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</si>
  <si>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</si>
  <si>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</si>
  <si>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</si>
  <si>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</si>
  <si>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</si>
  <si>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</si>
  <si>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</si>
  <si>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</si>
  <si>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</si>
  <si>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</si>
  <si>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</si>
  <si>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</si>
  <si>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</si>
  <si>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</si>
  <si>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</si>
  <si>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</si>
  <si>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</si>
  <si>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</si>
  <si>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</si>
  <si>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</si>
  <si>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</si>
  <si>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</si>
  <si>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</si>
  <si>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</si>
  <si>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</si>
  <si>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</si>
  <si>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</si>
  <si>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</si>
  <si>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</si>
  <si>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</si>
  <si>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</si>
  <si>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</si>
  <si>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</si>
  <si>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</si>
  <si>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</si>
  <si>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</si>
  <si>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</si>
  <si>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</si>
  <si>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</si>
  <si>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</si>
  <si>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</si>
  <si>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</si>
  <si>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</si>
  <si>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</si>
  <si>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</si>
  <si>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</si>
  <si>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</si>
  <si>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</si>
  <si>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</si>
  <si>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</si>
  <si>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</si>
  <si>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</si>
  <si>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</si>
  <si>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</si>
  <si>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</si>
  <si>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</si>
  <si>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</si>
  <si>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</si>
  <si>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</si>
  <si>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</si>
  <si>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</si>
  <si>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</si>
  <si>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</si>
  <si>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</si>
  <si>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</si>
  <si>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</si>
  <si>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</si>
  <si>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</si>
  <si>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</si>
  <si>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</si>
  <si>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</si>
  <si>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</si>
  <si>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</si>
  <si>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</si>
  <si>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</si>
  <si>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</si>
  <si>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</si>
  <si>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</si>
  <si>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</si>
  <si>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</si>
  <si>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</si>
  <si>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</si>
  <si>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</si>
  <si>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</si>
  <si>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</si>
  <si>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</si>
  <si>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</si>
  <si>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</si>
  <si>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</si>
  <si>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</si>
  <si>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</si>
  <si>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</si>
  <si>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</si>
  <si>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</si>
  <si>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</si>
  <si>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</si>
  <si>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</si>
  <si>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</si>
  <si>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</si>
  <si>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</si>
  <si>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</si>
  <si>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</si>
  <si>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</si>
  <si>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</si>
  <si>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</si>
  <si>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</si>
  <si>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</si>
  <si>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</si>
  <si>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</si>
  <si>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</si>
  <si>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</si>
  <si>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</si>
  <si>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</si>
  <si>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</si>
  <si>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</si>
  <si>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</si>
  <si>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</si>
  <si>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</si>
  <si>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</si>
  <si>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</si>
  <si>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</si>
  <si>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</si>
  <si>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</si>
  <si>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</si>
  <si>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</si>
  <si>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</si>
  <si>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</si>
  <si>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</si>
  <si>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</si>
  <si>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</si>
  <si>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</si>
  <si>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</si>
  <si>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</si>
  <si>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</si>
  <si>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</si>
  <si>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</si>
  <si>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</si>
  <si>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</si>
  <si>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</si>
  <si>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</si>
  <si>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</si>
  <si>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</si>
  <si>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</si>
  <si>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</si>
  <si>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</si>
  <si>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</si>
  <si>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</si>
  <si>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</si>
  <si>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</si>
  <si>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</si>
  <si>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</si>
  <si>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</si>
  <si>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</si>
  <si>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</si>
  <si>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</si>
  <si>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</si>
  <si>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</si>
  <si>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</si>
  <si>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</si>
  <si>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</si>
  <si>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</si>
  <si>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</si>
  <si>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</si>
  <si>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</si>
  <si>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</si>
  <si>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</si>
  <si>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</si>
  <si>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</si>
  <si>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</si>
  <si>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</si>
  <si>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</si>
  <si>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</si>
  <si>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</si>
  <si>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</si>
  <si>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</si>
  <si>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</si>
  <si>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</si>
  <si>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</si>
  <si>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</si>
  <si>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</si>
  <si>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</si>
  <si>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</si>
  <si>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</si>
  <si>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</si>
  <si>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</si>
  <si>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</si>
  <si>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</si>
  <si>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</si>
  <si>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</si>
  <si>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</si>
  <si>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</si>
  <si>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</si>
  <si>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</si>
  <si>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</si>
  <si>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</si>
  <si>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</si>
  <si>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</si>
  <si>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</si>
  <si>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</si>
  <si>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</si>
  <si>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</si>
  <si>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</si>
  <si>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</si>
  <si>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</si>
  <si>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</si>
  <si>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</si>
  <si>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</si>
  <si>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</si>
  <si>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</si>
  <si>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</si>
  <si>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</si>
  <si>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</si>
  <si>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</si>
  <si>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</si>
  <si>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</si>
  <si>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</si>
  <si>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</si>
  <si>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</si>
  <si>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</si>
  <si>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</si>
  <si>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</si>
  <si>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</si>
  <si>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</si>
  <si>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</si>
  <si>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</si>
  <si>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</si>
  <si>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</si>
  <si>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</si>
  <si>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</si>
  <si>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</si>
  <si>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</si>
  <si>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</si>
  <si>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</si>
  <si>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</si>
  <si>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</si>
  <si>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</si>
  <si>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</si>
  <si>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</si>
  <si>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</si>
  <si>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</si>
  <si>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</si>
  <si>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</si>
  <si>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</si>
  <si>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</si>
  <si>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</si>
  <si>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</si>
  <si>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</si>
  <si>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</si>
  <si>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</si>
  <si>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</si>
  <si>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</si>
  <si>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</si>
  <si>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</si>
  <si>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</si>
  <si>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</si>
  <si>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</si>
  <si>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</si>
  <si>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</si>
  <si>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</si>
  <si>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</si>
  <si>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</si>
  <si>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</si>
  <si>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</si>
  <si>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</si>
  <si>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</si>
  <si>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</si>
  <si>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</si>
  <si>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</si>
  <si>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</si>
  <si>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</si>
  <si>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</si>
  <si>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</si>
  <si>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</si>
  <si>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</si>
  <si>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</si>
  <si>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</si>
  <si>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</si>
  <si>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</si>
  <si>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</si>
  <si>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</si>
  <si>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</si>
  <si>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</si>
  <si>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</si>
  <si>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</si>
  <si>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</si>
  <si>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</si>
  <si>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</si>
  <si>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</si>
  <si>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</si>
  <si>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</si>
  <si>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</si>
  <si>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</si>
  <si>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</si>
  <si>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</si>
  <si>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</si>
  <si>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</si>
  <si>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</si>
  <si>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</si>
  <si>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</si>
  <si>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</si>
  <si>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</si>
  <si>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</si>
  <si>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</si>
  <si>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</si>
  <si>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</si>
  <si>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</si>
  <si>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</si>
  <si>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</si>
  <si>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</si>
  <si>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</si>
  <si>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</si>
  <si>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</si>
  <si>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</si>
  <si>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</si>
  <si>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</si>
  <si>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</si>
  <si>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</si>
  <si>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</si>
  <si>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</si>
  <si>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</si>
  <si>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</si>
  <si>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</si>
  <si>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</si>
  <si>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</si>
  <si>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</si>
  <si>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</si>
  <si>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</si>
  <si>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</si>
  <si>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</si>
  <si>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</si>
  <si>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</si>
  <si>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</si>
  <si>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</si>
  <si>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</si>
  <si>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</si>
  <si>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</si>
  <si>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</si>
  <si>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</si>
  <si>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</si>
  <si>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</si>
  <si>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</si>
  <si>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</si>
  <si>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</si>
  <si>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</si>
  <si>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</si>
  <si>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</si>
  <si>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</si>
  <si>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</si>
  <si>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</si>
  <si>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</si>
  <si>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</si>
  <si>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</si>
  <si>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</si>
  <si>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</si>
  <si>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</si>
  <si>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</si>
  <si>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</si>
  <si>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</si>
  <si>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</si>
  <si>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</si>
  <si>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</si>
  <si>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</si>
  <si>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</si>
  <si>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</si>
  <si>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</si>
  <si>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</si>
  <si>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</si>
  <si>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</si>
  <si>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</si>
  <si>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</si>
  <si>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</si>
  <si>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</si>
  <si>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</si>
  <si>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</si>
  <si>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</si>
  <si>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</si>
  <si>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</si>
  <si>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</si>
  <si>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</si>
  <si>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</si>
  <si>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</si>
  <si>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</si>
  <si>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</si>
  <si>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</si>
  <si>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</si>
  <si>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</si>
  <si>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</si>
  <si>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</si>
  <si>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</si>
  <si>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</si>
  <si>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</si>
  <si>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</si>
  <si>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</si>
  <si>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</si>
  <si>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</si>
  <si>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</si>
  <si>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</si>
  <si>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</si>
  <si>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</si>
  <si>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</si>
  <si>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</si>
  <si>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</si>
  <si>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</si>
  <si>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</si>
  <si>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</si>
  <si>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</si>
  <si>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</si>
  <si>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</si>
  <si>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</si>
  <si>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</si>
  <si>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</si>
  <si>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</si>
  <si>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</si>
  <si>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</si>
  <si>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</si>
  <si>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</si>
  <si>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</si>
  <si>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</si>
  <si>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</si>
  <si>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</si>
  <si>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</si>
  <si>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</si>
  <si>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</si>
  <si>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</si>
  <si>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</si>
  <si>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</si>
  <si>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</si>
  <si>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</si>
  <si>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</si>
  <si>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</si>
  <si>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</si>
  <si>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</si>
  <si>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</si>
  <si>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</si>
  <si>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</si>
  <si>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</si>
  <si>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</si>
  <si>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</si>
  <si>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</si>
  <si>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</si>
  <si>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</si>
  <si>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</si>
  <si>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</si>
  <si>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</si>
  <si>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</si>
  <si>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</si>
  <si>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</si>
  <si>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</si>
  <si>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</si>
  <si>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</si>
  <si>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</si>
  <si>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</si>
  <si>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</si>
  <si>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</si>
  <si>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</si>
  <si>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</si>
  <si>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</si>
  <si>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</si>
  <si>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</si>
  <si>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</si>
  <si>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</si>
  <si>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</si>
  <si>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</si>
  <si>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</si>
  <si>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</si>
  <si>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</si>
  <si>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</si>
  <si>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</si>
  <si>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</si>
  <si>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</si>
  <si>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</si>
  <si>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</si>
  <si>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</si>
  <si>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</si>
  <si>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</si>
  <si>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</si>
  <si>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</si>
  <si>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</si>
  <si>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</si>
  <si>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</si>
  <si>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</si>
  <si>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</si>
  <si>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</si>
  <si>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</si>
  <si>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</si>
  <si>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</si>
  <si>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</si>
  <si>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</si>
  <si>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</si>
  <si>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</si>
  <si>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</si>
  <si>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</si>
  <si>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</si>
  <si>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</si>
  <si>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</si>
  <si>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</si>
  <si>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</si>
  <si>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</si>
  <si>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</si>
  <si>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</si>
  <si>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</si>
  <si>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</si>
  <si>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</si>
  <si>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</si>
  <si>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</si>
  <si>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</si>
  <si>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</si>
  <si>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</si>
  <si>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</si>
  <si>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</si>
  <si>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</si>
  <si>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</si>
  <si>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</si>
  <si>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</si>
  <si>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</si>
  <si>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</si>
  <si>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</si>
  <si>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</si>
  <si>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</si>
  <si>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</si>
  <si>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</si>
  <si>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</si>
  <si>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</si>
  <si>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</si>
  <si>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</si>
  <si>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</si>
  <si>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</si>
  <si>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</si>
  <si>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</si>
  <si>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</si>
  <si>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</si>
  <si>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</si>
  <si>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</si>
  <si>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</si>
  <si>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</si>
  <si>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</si>
  <si>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</si>
  <si>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</si>
  <si>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</si>
  <si>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</si>
  <si>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</si>
  <si>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</si>
  <si>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</si>
  <si>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</si>
  <si>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</si>
  <si>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</si>
  <si>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</si>
  <si>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</si>
  <si>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</si>
  <si>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</si>
  <si>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</si>
  <si>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</si>
  <si>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</si>
  <si>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</si>
  <si>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</si>
  <si>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</si>
  <si>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</si>
  <si>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</si>
  <si>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</si>
  <si>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</si>
  <si>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</si>
  <si>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</si>
  <si>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</si>
  <si>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</si>
  <si>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</si>
  <si>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</si>
  <si>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</si>
  <si>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</si>
  <si>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</si>
  <si>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</si>
  <si>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</si>
  <si>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</si>
  <si>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</si>
  <si>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</si>
  <si>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</si>
  <si>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</si>
  <si>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</si>
  <si>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</si>
  <si>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</si>
  <si>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</si>
  <si>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</si>
  <si>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</si>
  <si>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</si>
  <si>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</si>
  <si>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</si>
  <si>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</si>
  <si>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</si>
  <si>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</si>
  <si>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</si>
  <si>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</si>
  <si>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</si>
  <si>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</si>
  <si>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</si>
  <si>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</si>
  <si>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</si>
  <si>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</si>
  <si>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</si>
  <si>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</si>
  <si>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</si>
  <si>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</si>
  <si>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</si>
  <si>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</si>
  <si>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</si>
  <si>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</si>
  <si>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</si>
  <si>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</si>
  <si>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</si>
  <si>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</si>
  <si>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</si>
  <si>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</si>
  <si>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</si>
  <si>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</si>
  <si>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</si>
  <si>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</si>
  <si>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</si>
  <si>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</si>
  <si>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</si>
  <si>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</si>
  <si>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</si>
  <si>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</si>
  <si>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</si>
  <si>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</si>
  <si>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</si>
  <si>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</si>
  <si>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</si>
  <si>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</si>
  <si>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</si>
  <si>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</si>
  <si>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</si>
  <si>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</si>
  <si>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</si>
  <si>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</si>
  <si>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</si>
  <si>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</si>
  <si>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</si>
  <si>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</si>
  <si>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</si>
  <si>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</si>
  <si>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</si>
  <si>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</si>
  <si>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</si>
  <si>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</si>
  <si>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</si>
  <si>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</si>
  <si>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</si>
  <si>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</si>
  <si>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</si>
  <si>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</si>
  <si>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</si>
  <si>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</si>
  <si>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</si>
  <si>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</si>
  <si>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</si>
  <si>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</si>
  <si>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</si>
  <si>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</si>
  <si>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</si>
  <si>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</si>
  <si>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</si>
  <si>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</si>
  <si>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</si>
  <si>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</si>
  <si>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</si>
  <si>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</si>
  <si>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</si>
  <si>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</si>
  <si>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</si>
  <si>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</si>
  <si>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</si>
  <si>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</si>
  <si>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</si>
  <si>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</si>
  <si>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</si>
  <si>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</si>
  <si>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</si>
  <si>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</si>
  <si>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</si>
  <si>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</si>
  <si>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</si>
  <si>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</si>
  <si>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</si>
  <si>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</si>
  <si>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</si>
  <si>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</si>
  <si>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</si>
  <si>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</si>
  <si>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</si>
  <si>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</si>
  <si>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</si>
  <si>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</si>
  <si>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</si>
  <si>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</si>
  <si>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</si>
  <si>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</si>
  <si>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</si>
  <si>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</si>
  <si>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</si>
  <si>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</si>
  <si>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</si>
  <si>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</si>
  <si>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</si>
  <si>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</si>
  <si>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</si>
  <si>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</si>
  <si>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</si>
  <si>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</si>
  <si>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</si>
  <si>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</si>
  <si>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</si>
  <si>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</si>
  <si>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</si>
  <si>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</si>
  <si>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</si>
  <si>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</si>
  <si>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</si>
  <si>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</si>
  <si>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</si>
  <si>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</si>
  <si>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</si>
  <si>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</si>
  <si>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</si>
  <si>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</si>
  <si>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</si>
  <si>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</si>
  <si>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</si>
  <si>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</si>
  <si>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</si>
  <si>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</si>
  <si>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</si>
  <si>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</si>
  <si>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</si>
  <si>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</si>
  <si>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</si>
  <si>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</si>
  <si>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</si>
  <si>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</si>
  <si>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</si>
  <si>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</si>
  <si>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</si>
  <si>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</si>
  <si>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</si>
  <si>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</si>
  <si>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</si>
  <si>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</si>
  <si>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</si>
  <si>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</si>
  <si>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</si>
  <si>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</si>
  <si>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</si>
  <si>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</si>
  <si>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</si>
  <si>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</si>
  <si>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</si>
  <si>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</si>
  <si>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</si>
  <si>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</si>
  <si>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</si>
  <si>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</si>
  <si>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</si>
  <si>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</si>
  <si>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</si>
  <si>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</si>
  <si>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</si>
  <si>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</si>
  <si>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</si>
  <si>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</si>
  <si>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</si>
  <si>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</si>
  <si>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</si>
  <si>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</si>
  <si>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</si>
  <si>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</si>
  <si>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</si>
  <si>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</si>
  <si>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</si>
  <si>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</si>
  <si>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</si>
  <si>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</si>
  <si>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</si>
  <si>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</si>
  <si>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</si>
  <si>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</si>
  <si>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</si>
  <si>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</si>
  <si>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</si>
  <si>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</si>
  <si>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</si>
  <si>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</si>
  <si>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</si>
  <si>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</si>
  <si>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</si>
  <si>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</si>
  <si>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</si>
  <si>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</si>
  <si>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</si>
  <si>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</si>
  <si>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</si>
  <si>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</si>
  <si>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</si>
  <si>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</si>
  <si>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</si>
  <si>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</si>
  <si>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</si>
  <si>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</si>
  <si>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</si>
  <si>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</si>
  <si>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</si>
  <si>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</si>
  <si>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</si>
  <si>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</si>
  <si>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</si>
  <si>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</si>
  <si>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</si>
  <si>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</si>
  <si>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</si>
  <si>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</si>
  <si>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</si>
  <si>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</si>
  <si>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</si>
  <si>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</si>
  <si>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</si>
  <si>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</si>
  <si>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</si>
  <si>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</si>
  <si>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</si>
  <si>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</si>
  <si>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</si>
  <si>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</si>
  <si>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</si>
  <si>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</si>
  <si>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</si>
  <si>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</si>
  <si>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</si>
  <si>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</si>
  <si>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</si>
  <si>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</si>
  <si>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</si>
  <si>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</si>
  <si>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</si>
  <si>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</si>
  <si>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</si>
  <si>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</si>
  <si>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</si>
  <si>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</si>
  <si>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</si>
  <si>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</si>
  <si>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</si>
  <si>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</si>
  <si>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</si>
  <si>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</si>
  <si>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</si>
  <si>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</si>
  <si>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</si>
  <si>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</si>
  <si>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</si>
  <si>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</si>
  <si>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</si>
  <si>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</si>
  <si>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</si>
  <si>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</si>
  <si>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</si>
  <si>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</si>
  <si>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</si>
  <si>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</si>
  <si>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</si>
  <si>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</si>
  <si>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</si>
  <si>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</si>
  <si>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</si>
  <si>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</si>
  <si>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</si>
  <si>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</si>
  <si>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</si>
  <si>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</si>
  <si>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</si>
  <si>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</si>
  <si>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</si>
  <si>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</si>
  <si>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</si>
  <si>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</si>
  <si>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</si>
  <si>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</si>
  <si>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</si>
  <si>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</si>
  <si>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</si>
  <si>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</si>
  <si>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</si>
  <si>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</si>
  <si>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</si>
  <si>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</si>
  <si>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</si>
  <si>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</si>
  <si>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</si>
  <si>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</si>
  <si>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</si>
  <si>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</si>
  <si>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</si>
  <si>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</si>
  <si>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</si>
  <si>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</si>
  <si>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</si>
  <si>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</si>
  <si>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</si>
  <si>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</si>
  <si>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</si>
  <si>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</si>
  <si>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</si>
  <si>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</si>
  <si>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</si>
  <si>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</si>
  <si>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</si>
  <si>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</si>
  <si>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</si>
  <si>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</si>
  <si>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</si>
  <si>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</si>
  <si>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</si>
  <si>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</si>
  <si>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</si>
  <si>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</si>
  <si>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</si>
  <si>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</si>
  <si>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</si>
  <si>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</si>
  <si>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</si>
  <si>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</si>
  <si>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</si>
  <si>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</si>
  <si>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</si>
  <si>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</si>
  <si>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</si>
  <si>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</si>
  <si>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</si>
  <si>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</si>
  <si>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</si>
  <si>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</si>
  <si>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</si>
  <si>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</si>
  <si>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</si>
  <si>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</si>
  <si>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</si>
  <si>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</si>
  <si>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</si>
  <si>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</si>
  <si>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</si>
  <si>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</si>
  <si>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</si>
  <si>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</si>
  <si>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</si>
  <si>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</si>
  <si>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</si>
  <si>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</si>
  <si>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</si>
  <si>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</si>
  <si>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</si>
  <si>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</si>
  <si>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</si>
  <si>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</si>
  <si>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</si>
  <si>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</si>
  <si>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</si>
  <si>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</si>
  <si>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</si>
  <si>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</si>
  <si>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</si>
  <si>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</si>
  <si>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</si>
  <si>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</si>
  <si>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</si>
  <si>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</si>
  <si>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</si>
  <si>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</si>
  <si>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</si>
  <si>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</si>
  <si>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</si>
  <si>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</si>
  <si>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</si>
  <si>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</si>
  <si>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</si>
  <si>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</si>
  <si>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</si>
  <si>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</si>
  <si>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</si>
  <si>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</si>
  <si>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</si>
  <si>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</si>
  <si>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</si>
  <si>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</si>
  <si>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</si>
  <si>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</si>
  <si>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</si>
  <si>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</si>
  <si>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</si>
  <si>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</si>
  <si>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</si>
  <si>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</si>
  <si>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</si>
  <si>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</si>
  <si>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</si>
  <si>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</si>
  <si>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</si>
  <si>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</si>
  <si>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</si>
  <si>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</si>
  <si>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</si>
  <si>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</si>
  <si>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</si>
  <si>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</si>
  <si>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</si>
  <si>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</si>
  <si>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</si>
  <si>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</si>
  <si>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</si>
  <si>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</si>
  <si>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</si>
  <si>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</si>
  <si>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</si>
  <si>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</si>
  <si>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</si>
  <si>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</si>
  <si>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</si>
  <si>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</si>
  <si>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</si>
  <si>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</si>
  <si>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</si>
  <si>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</si>
  <si>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</si>
  <si>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</si>
  <si>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</si>
  <si>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</si>
  <si>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</si>
  <si>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</si>
  <si>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</si>
  <si>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</si>
  <si>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</si>
  <si>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</si>
  <si>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</si>
  <si>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</si>
  <si>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</si>
  <si>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</si>
  <si>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</si>
  <si>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</si>
  <si>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</si>
  <si>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</si>
  <si>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</si>
  <si>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</si>
  <si>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</si>
  <si>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</si>
  <si>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</si>
  <si>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</si>
  <si>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</si>
  <si>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</si>
  <si>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</si>
  <si>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</si>
  <si>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</si>
  <si>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</si>
  <si>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</si>
  <si>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</si>
  <si>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</si>
  <si>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</si>
  <si>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</si>
  <si>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</si>
  <si>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</si>
  <si>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</si>
  <si>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</si>
  <si>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</si>
  <si>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</si>
  <si>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</si>
  <si>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</si>
  <si>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</si>
  <si>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</si>
  <si>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</si>
  <si>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</si>
  <si>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</si>
  <si>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</si>
  <si>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</si>
  <si>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</si>
  <si>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</si>
  <si>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</si>
  <si>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</si>
  <si>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</si>
  <si>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</si>
  <si>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</si>
  <si>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</si>
  <si>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</si>
  <si>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</si>
  <si>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</si>
  <si>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</si>
  <si>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</si>
  <si>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</si>
  <si>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</si>
  <si>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</si>
  <si>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</si>
  <si>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</si>
  <si>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</si>
  <si>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</si>
  <si>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</si>
  <si>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</si>
  <si>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</si>
  <si>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</si>
  <si>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</si>
  <si>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</si>
  <si>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</si>
  <si>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</si>
  <si>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</si>
  <si>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</si>
  <si>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</si>
  <si>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</si>
  <si>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</si>
  <si>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</si>
  <si>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</si>
  <si>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</si>
  <si>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</si>
  <si>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</si>
  <si>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</si>
  <si>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</si>
  <si>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</si>
  <si>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</si>
  <si>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</si>
  <si>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</si>
  <si>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</si>
  <si>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</si>
  <si>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</si>
  <si>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</si>
  <si>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</si>
  <si>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</si>
  <si>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</si>
  <si>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</si>
  <si>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</si>
  <si>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</si>
  <si>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</si>
  <si>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</si>
  <si>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</si>
  <si>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</si>
  <si>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</si>
  <si>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</si>
  <si>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</si>
  <si>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</si>
  <si>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</si>
  <si>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</si>
  <si>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</si>
  <si>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</si>
  <si>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</si>
  <si>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</si>
  <si>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</si>
  <si>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</si>
  <si>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</si>
  <si>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</si>
  <si>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</si>
  <si>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</si>
  <si>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</si>
  <si>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</si>
  <si>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</si>
  <si>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</si>
  <si>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</si>
  <si>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</si>
  <si>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</si>
  <si>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</si>
  <si>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</si>
  <si>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</si>
  <si>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</si>
  <si>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</si>
  <si>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</si>
  <si>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</si>
  <si>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</si>
  <si>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</si>
  <si>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</si>
  <si>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</si>
  <si>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</si>
  <si>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</si>
  <si>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</si>
  <si>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</si>
  <si>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</si>
  <si>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</si>
  <si>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</si>
  <si>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</si>
  <si>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</si>
  <si>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</si>
  <si>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</si>
  <si>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</si>
  <si>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</si>
  <si>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</si>
  <si>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</si>
  <si>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</si>
  <si>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</si>
  <si>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</si>
  <si>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</si>
  <si>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</si>
  <si>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</si>
  <si>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</si>
  <si>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</si>
  <si>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</si>
  <si>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</si>
  <si>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</si>
  <si>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</si>
  <si>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</si>
  <si>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</si>
  <si>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</si>
  <si>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</si>
  <si>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</si>
  <si>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</si>
  <si>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</si>
  <si>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</si>
  <si>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</si>
  <si>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</si>
  <si>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</si>
  <si>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</si>
  <si>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</si>
  <si>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</si>
  <si>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</si>
  <si>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</si>
  <si>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</si>
  <si>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</si>
  <si>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</si>
  <si>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</si>
  <si>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</si>
  <si>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</si>
  <si>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</si>
  <si>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</si>
  <si>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</si>
  <si>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</si>
  <si>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</si>
  <si>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</si>
  <si>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</si>
  <si>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</si>
  <si>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</si>
  <si>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</si>
  <si>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</si>
  <si>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</si>
  <si>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</si>
  <si>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</si>
  <si>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</si>
  <si>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</si>
  <si>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</si>
  <si>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</si>
  <si>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</si>
  <si>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</si>
  <si>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</si>
  <si>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</si>
  <si>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</si>
  <si>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</si>
  <si>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</si>
  <si>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</si>
  <si>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</si>
  <si>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</si>
  <si>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</si>
  <si>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</si>
  <si>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</si>
  <si>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</si>
  <si>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</si>
  <si>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</si>
  <si>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</si>
  <si>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</si>
  <si>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</si>
  <si>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</si>
  <si>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</si>
  <si>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</si>
  <si>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</si>
  <si>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</si>
  <si>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</si>
  <si>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</si>
  <si>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</si>
  <si>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</si>
  <si>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</si>
  <si>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</si>
  <si>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</si>
  <si>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</si>
  <si>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</si>
  <si>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</si>
  <si>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</si>
  <si>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</si>
  <si>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</si>
  <si>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</si>
  <si>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</si>
  <si>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</si>
  <si>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</si>
  <si>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</si>
  <si>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</si>
  <si>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</si>
  <si>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</si>
  <si>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</si>
  <si>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</si>
  <si>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</si>
  <si>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</si>
  <si>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</si>
  <si>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</si>
  <si>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</si>
  <si>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</si>
  <si>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</si>
  <si>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</si>
  <si>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</si>
  <si>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</si>
  <si>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</si>
  <si>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</si>
  <si>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</si>
  <si>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</si>
  <si>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</si>
  <si>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</si>
  <si>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</si>
  <si>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</si>
  <si>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</si>
  <si>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</si>
  <si>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</si>
  <si>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</si>
  <si>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</si>
  <si>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</si>
  <si>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</si>
  <si>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</si>
  <si>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</si>
  <si>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</si>
  <si>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</si>
  <si>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</si>
  <si>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</si>
  <si>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</si>
  <si>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</si>
  <si>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</si>
  <si>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</si>
  <si>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</si>
  <si>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</si>
  <si>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</si>
  <si>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</si>
  <si>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</si>
  <si>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</si>
  <si>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</si>
  <si>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</si>
  <si>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</si>
  <si>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</si>
  <si>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</si>
  <si>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</si>
  <si>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</si>
  <si>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</si>
  <si>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</si>
  <si>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</si>
  <si>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</si>
  <si>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</si>
  <si>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</si>
  <si>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</si>
  <si>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</si>
  <si>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</si>
  <si>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</si>
  <si>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</si>
  <si>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</si>
  <si>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</si>
  <si>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</si>
  <si>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</si>
  <si>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</si>
  <si>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</si>
  <si>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</si>
  <si>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</si>
  <si>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</si>
  <si>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</si>
  <si>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</si>
  <si>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</si>
  <si>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</si>
  <si>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</si>
  <si>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</si>
  <si>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</si>
  <si>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</si>
  <si>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</si>
  <si>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</si>
  <si>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</si>
  <si>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</si>
  <si>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</si>
  <si>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</si>
  <si>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</si>
  <si>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</si>
  <si>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</si>
  <si>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</si>
  <si>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</si>
  <si>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</si>
  <si>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</si>
  <si>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</si>
  <si>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</si>
  <si>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</si>
  <si>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</si>
  <si>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</si>
  <si>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</si>
  <si>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</si>
  <si>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</si>
  <si>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</si>
  <si>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</si>
  <si>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</si>
  <si>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</si>
  <si>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</si>
  <si>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</si>
  <si>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</si>
  <si>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</si>
  <si>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</si>
  <si>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</si>
  <si>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</si>
  <si>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</si>
  <si>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</si>
  <si>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</si>
  <si>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</si>
  <si>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</si>
  <si>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</si>
  <si>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</si>
  <si>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</si>
  <si>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</si>
  <si>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</si>
  <si>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</si>
  <si>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</si>
  <si>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</si>
  <si>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</si>
  <si>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</si>
  <si>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</si>
  <si>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</si>
  <si>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</si>
  <si>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</si>
  <si>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</si>
  <si>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</si>
  <si>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</si>
  <si>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</si>
  <si>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</si>
  <si>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</si>
  <si>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</si>
  <si>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</si>
  <si>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</si>
  <si>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</si>
  <si>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</si>
  <si>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</si>
  <si>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</si>
  <si>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</si>
  <si>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</si>
  <si>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</si>
  <si>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</si>
  <si>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</si>
  <si>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</si>
  <si>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</si>
  <si>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</si>
  <si>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</si>
  <si>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</si>
  <si>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</si>
  <si>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</si>
  <si>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</si>
  <si>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</si>
  <si>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</si>
  <si>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</si>
  <si>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</si>
  <si>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</si>
  <si>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</si>
  <si>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</si>
  <si>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</si>
  <si>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</si>
  <si>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</si>
  <si>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</si>
  <si>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</si>
  <si>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</si>
  <si>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</si>
  <si>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</si>
  <si>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</si>
  <si>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</si>
  <si>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</si>
  <si>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</si>
  <si>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</si>
  <si>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</si>
  <si>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</si>
  <si>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</si>
  <si>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</si>
  <si>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</si>
  <si>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</si>
  <si>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</si>
  <si>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</si>
  <si>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</si>
  <si>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</si>
  <si>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</si>
  <si>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</si>
  <si>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</si>
  <si>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</si>
  <si>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</si>
  <si>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</si>
  <si>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</si>
  <si>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</si>
  <si>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</si>
  <si>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</si>
  <si>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</si>
  <si>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</si>
  <si>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</si>
  <si>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</si>
  <si>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</si>
  <si>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</si>
  <si>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</si>
  <si>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</si>
  <si>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</si>
  <si>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</si>
  <si>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</si>
  <si>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</si>
  <si>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</si>
  <si>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</si>
  <si>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</si>
  <si>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</si>
  <si>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</si>
  <si>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</si>
  <si>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</si>
  <si>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</si>
  <si>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</si>
  <si>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</si>
  <si>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</si>
  <si>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</si>
  <si>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</si>
  <si>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</si>
  <si>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</si>
  <si>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</si>
  <si>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</si>
  <si>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</si>
  <si>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</si>
  <si>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</si>
  <si>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</si>
  <si>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</si>
  <si>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</si>
  <si>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</si>
  <si>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</si>
  <si>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</si>
  <si>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</si>
  <si>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</si>
  <si>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</si>
  <si>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</si>
  <si>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</si>
  <si>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</si>
  <si>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</si>
  <si>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</si>
  <si>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</si>
  <si>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</si>
  <si>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</si>
  <si>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</si>
  <si>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</si>
  <si>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</si>
  <si>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</si>
  <si>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</si>
  <si>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</si>
  <si>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</si>
  <si>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</si>
  <si>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</si>
  <si>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</si>
  <si>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</si>
  <si>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</si>
  <si>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</si>
  <si>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</si>
  <si>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</si>
  <si>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</si>
  <si>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</si>
  <si>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</si>
  <si>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</si>
  <si>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</si>
  <si>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</si>
  <si>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</si>
  <si>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</si>
  <si>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</si>
  <si>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</si>
  <si>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</si>
  <si>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</si>
  <si>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</si>
  <si>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</si>
  <si>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</si>
  <si>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</si>
  <si>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</si>
  <si>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</si>
  <si>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</si>
  <si>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</si>
  <si>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</si>
  <si>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</si>
  <si>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</si>
  <si>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</si>
  <si>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</si>
  <si>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</si>
  <si>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</si>
  <si>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</si>
  <si>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</si>
  <si>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</si>
  <si>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</si>
  <si>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</si>
  <si>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</si>
  <si>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</si>
  <si>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</si>
  <si>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</si>
  <si>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</si>
  <si>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</si>
  <si>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</si>
  <si>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</si>
  <si>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</si>
  <si>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</si>
  <si>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</si>
  <si>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</si>
  <si>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</si>
  <si>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</si>
  <si>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</si>
  <si>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</si>
  <si>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</si>
  <si>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</si>
  <si>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</si>
  <si>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</si>
  <si>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</si>
  <si>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</si>
  <si>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</si>
  <si>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</si>
  <si>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</si>
  <si>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</si>
  <si>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</si>
  <si>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</si>
  <si>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</si>
  <si>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</si>
  <si>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</si>
  <si>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</si>
  <si>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</si>
  <si>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</si>
  <si>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</si>
  <si>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</si>
  <si>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</si>
  <si>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</si>
  <si>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</si>
  <si>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</si>
  <si>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</si>
  <si>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</si>
  <si>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</si>
  <si>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</si>
  <si>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</si>
  <si>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</si>
  <si>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</si>
  <si>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</si>
  <si>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</si>
  <si>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</si>
  <si>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</si>
  <si>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</si>
  <si>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</si>
  <si>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</si>
  <si>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</si>
  <si>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</si>
  <si>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</si>
  <si>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</si>
  <si>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</si>
  <si>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</si>
  <si>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</si>
  <si>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</si>
  <si>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</si>
  <si>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</si>
  <si>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</si>
  <si>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</si>
  <si>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</si>
  <si>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</si>
  <si>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</si>
  <si>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</si>
  <si>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</si>
  <si>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</si>
  <si>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</si>
  <si>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</si>
  <si>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</si>
  <si>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</si>
  <si>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</si>
  <si>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</si>
  <si>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</si>
  <si>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</si>
  <si>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</si>
  <si>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</si>
  <si>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</si>
  <si>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</si>
  <si>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</si>
  <si>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</si>
  <si>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</si>
  <si>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</si>
  <si>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</si>
  <si>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</si>
  <si>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</si>
  <si>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</si>
  <si>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</si>
  <si>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</si>
  <si>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</si>
  <si>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</si>
  <si>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</si>
  <si>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</si>
  <si>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</si>
  <si>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</si>
  <si>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</si>
  <si>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</si>
  <si>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</si>
  <si>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</si>
  <si>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</si>
  <si>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</si>
  <si>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</si>
  <si>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</si>
  <si>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</si>
  <si>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</si>
  <si>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</si>
  <si>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</si>
  <si>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</si>
  <si>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</si>
  <si>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</si>
  <si>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</si>
  <si>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</si>
  <si>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</si>
  <si>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</si>
  <si>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</si>
  <si>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</si>
  <si>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</si>
  <si>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</si>
  <si>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</si>
  <si>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</si>
  <si>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</si>
  <si>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</si>
  <si>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</si>
  <si>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</si>
  <si>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</si>
  <si>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</si>
  <si>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</si>
  <si>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</si>
  <si>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</si>
  <si>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</si>
  <si>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</si>
  <si>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</si>
  <si>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</si>
  <si>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</si>
  <si>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</si>
  <si>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</si>
  <si>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</si>
  <si>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</si>
  <si>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</si>
  <si>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</si>
  <si>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</si>
  <si>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</si>
  <si>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</si>
  <si>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</si>
  <si>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</si>
  <si>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</si>
  <si>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</si>
  <si>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</si>
  <si>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</si>
  <si>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</si>
  <si>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</si>
  <si>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</si>
  <si>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</si>
  <si>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</si>
  <si>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</si>
  <si>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</si>
  <si>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</si>
  <si>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</si>
  <si>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</si>
  <si>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</si>
  <si>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</si>
  <si>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</si>
  <si>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</si>
  <si>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</si>
  <si>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</si>
  <si>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</si>
  <si>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</si>
  <si>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</si>
  <si>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</si>
  <si>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</si>
  <si>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</si>
  <si>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</si>
  <si>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</si>
  <si>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</si>
  <si>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</si>
  <si>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</si>
  <si>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</si>
  <si>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</si>
  <si>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</si>
  <si>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</si>
  <si>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</si>
  <si>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</si>
  <si>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</si>
  <si>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</si>
  <si>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</si>
  <si>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</si>
  <si>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</si>
  <si>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</si>
  <si>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</si>
  <si>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</si>
  <si>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</si>
  <si>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</si>
  <si>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</si>
  <si>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</si>
  <si>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</si>
  <si>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</si>
  <si>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</si>
  <si>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</si>
  <si>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</si>
  <si>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</si>
  <si>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</si>
  <si>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</si>
  <si>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</si>
  <si>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</si>
  <si>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</si>
  <si>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</si>
  <si>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</si>
  <si>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</si>
  <si>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</si>
  <si>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</si>
  <si>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</si>
  <si>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</si>
  <si>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</si>
  <si>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</si>
  <si>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</si>
  <si>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</si>
  <si>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</si>
  <si>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</si>
  <si>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</si>
  <si>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</si>
  <si>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</si>
  <si>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</si>
  <si>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</si>
  <si>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</si>
  <si>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</si>
  <si>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</si>
  <si>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</si>
  <si>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</si>
  <si>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</si>
  <si>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</si>
  <si>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</si>
  <si>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</si>
  <si>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</si>
  <si>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</si>
  <si>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</si>
  <si>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</si>
  <si>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</si>
  <si>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</si>
  <si>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</si>
  <si>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</si>
  <si>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</si>
  <si>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</si>
  <si>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</si>
  <si>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</si>
  <si>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</si>
  <si>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</si>
  <si>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</si>
  <si>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</si>
  <si>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</si>
  <si>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</si>
  <si>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</si>
  <si>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</si>
  <si>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</si>
  <si>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</si>
  <si>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</si>
  <si>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</si>
  <si>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</si>
  <si>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</si>
  <si>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</si>
  <si>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</si>
  <si>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</si>
  <si>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</si>
  <si>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</si>
  <si>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</si>
  <si>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</si>
  <si>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</si>
  <si>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</si>
  <si>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</si>
  <si>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</si>
  <si>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</si>
  <si>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</si>
  <si>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</si>
  <si>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</si>
  <si>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</si>
  <si>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</si>
  <si>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</si>
  <si>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</si>
  <si>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</si>
  <si>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</si>
  <si>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</si>
  <si>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</si>
  <si>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</si>
  <si>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</si>
  <si>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</si>
  <si>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</si>
  <si>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</si>
  <si>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</si>
  <si>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</si>
  <si>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</si>
  <si>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</si>
  <si>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</si>
  <si>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</si>
  <si>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</si>
  <si>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</si>
  <si>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</si>
  <si>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</si>
  <si>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</si>
  <si>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</si>
  <si>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</si>
  <si>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</si>
  <si>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</si>
  <si>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</si>
  <si>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</si>
  <si>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</si>
  <si>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</si>
  <si>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</si>
  <si>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</si>
  <si>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</si>
  <si>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</si>
  <si>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</si>
  <si>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</si>
  <si>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</si>
  <si>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</si>
  <si>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</si>
  <si>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</si>
  <si>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</si>
  <si>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</si>
  <si>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</si>
  <si>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</si>
  <si>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</si>
  <si>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</si>
  <si>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</si>
  <si>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</si>
  <si>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</si>
  <si>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</si>
  <si>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</si>
  <si>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</si>
  <si>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</si>
  <si>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</si>
  <si>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</si>
  <si>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</si>
  <si>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</si>
  <si>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</si>
  <si>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</si>
  <si>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</si>
  <si>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</si>
  <si>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</si>
  <si>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</si>
  <si>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</si>
  <si>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</si>
  <si>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</si>
  <si>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</si>
  <si>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</si>
  <si>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</si>
  <si>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</si>
  <si>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</si>
  <si>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</si>
  <si>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</si>
  <si>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</si>
  <si>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</si>
  <si>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</si>
  <si>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</si>
  <si>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</si>
  <si>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</si>
  <si>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</si>
  <si>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</si>
  <si>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</si>
  <si>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</si>
  <si>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</si>
  <si>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</si>
  <si>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</si>
  <si>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</si>
  <si>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</si>
  <si>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</si>
  <si>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</si>
  <si>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</si>
  <si>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</si>
  <si>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</si>
  <si>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</si>
  <si>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</si>
  <si>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</si>
  <si>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</si>
  <si>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</si>
  <si>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</si>
  <si>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</si>
  <si>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</si>
  <si>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</si>
  <si>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</si>
  <si>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</si>
  <si>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</si>
  <si>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</si>
  <si>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</si>
  <si>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</si>
  <si>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</si>
  <si>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</si>
  <si>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</si>
  <si>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</si>
  <si>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</si>
  <si>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</si>
  <si>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</si>
  <si>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</si>
  <si>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</si>
  <si>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</si>
  <si>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</si>
  <si>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</si>
  <si>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</si>
  <si>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</si>
  <si>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</si>
  <si>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</si>
  <si>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</si>
  <si>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</si>
  <si>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</si>
  <si>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</si>
  <si>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</si>
  <si>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</si>
  <si>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</si>
  <si>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</si>
  <si>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</si>
  <si>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</si>
  <si>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</si>
  <si>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</si>
  <si>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</si>
  <si>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</si>
  <si>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</si>
  <si>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</si>
  <si>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</si>
  <si>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</si>
  <si>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</si>
  <si>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</si>
  <si>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</si>
  <si>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</si>
  <si>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</si>
  <si>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</si>
  <si>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</si>
  <si>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</si>
  <si>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</si>
  <si>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</si>
  <si>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</si>
  <si>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</si>
  <si>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</si>
  <si>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</si>
  <si>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</si>
  <si>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</si>
  <si>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</si>
  <si>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</si>
  <si>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</si>
  <si>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</si>
  <si>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</si>
  <si>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</si>
  <si>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</si>
  <si>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</si>
  <si>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</si>
  <si>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</si>
  <si>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</si>
  <si>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</si>
  <si>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</si>
  <si>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</si>
  <si>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</si>
  <si>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</si>
  <si>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</si>
  <si>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</si>
  <si>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</si>
  <si>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</si>
  <si>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</si>
  <si>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</si>
  <si>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</si>
  <si>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</si>
  <si>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</si>
  <si>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</si>
  <si>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</si>
  <si>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</si>
  <si>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</si>
  <si>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</si>
  <si>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</si>
  <si>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</si>
  <si>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</si>
  <si>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</si>
  <si>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</si>
  <si>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</si>
  <si>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</si>
  <si>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</si>
  <si>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</si>
  <si>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</si>
  <si>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</si>
  <si>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</si>
  <si>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</si>
  <si>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</si>
  <si>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</si>
  <si>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</si>
  <si>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</si>
  <si>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</si>
  <si>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</si>
  <si>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</si>
  <si>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</si>
  <si>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</si>
  <si>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</si>
  <si>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</si>
  <si>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</si>
  <si>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</si>
  <si>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</si>
  <si>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</si>
  <si>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</si>
  <si>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</si>
  <si>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</si>
  <si>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</si>
  <si>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</si>
  <si>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</si>
  <si>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</si>
  <si>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</si>
  <si>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</si>
  <si>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</si>
  <si>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</si>
  <si>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</si>
  <si>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</si>
  <si>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</si>
  <si>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</si>
  <si>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</si>
  <si>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</si>
  <si>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</si>
  <si>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</si>
  <si>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</si>
  <si>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</si>
  <si>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</si>
  <si>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</si>
  <si>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</si>
  <si>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</si>
  <si>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</si>
  <si>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</si>
  <si>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</si>
  <si>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</si>
  <si>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</si>
  <si>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</si>
  <si>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</si>
  <si>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</si>
  <si>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</si>
  <si>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</si>
  <si>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</si>
  <si>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</si>
  <si>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</si>
  <si>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</si>
  <si>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</si>
  <si>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</si>
  <si>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</si>
  <si>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</si>
  <si>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</si>
  <si>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</si>
  <si>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</si>
  <si>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</si>
  <si>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</si>
  <si>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</si>
  <si>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</si>
  <si>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</si>
  <si>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</si>
  <si>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</si>
  <si>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</si>
  <si>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</si>
  <si>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</si>
  <si>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</si>
  <si>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</si>
  <si>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</si>
  <si>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</si>
  <si>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</si>
  <si>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</si>
  <si>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</si>
  <si>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</si>
  <si>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</si>
  <si>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</si>
  <si>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</si>
  <si>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</si>
  <si>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</si>
  <si>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</si>
  <si>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</si>
  <si>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</si>
  <si>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</si>
  <si>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</si>
  <si>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</si>
  <si>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</si>
  <si>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</si>
  <si>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</si>
  <si>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</si>
  <si>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</si>
  <si>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</si>
  <si>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</si>
  <si>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</si>
  <si>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</si>
  <si>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</si>
  <si>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</si>
  <si>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</si>
  <si>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</si>
  <si>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</si>
  <si>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</si>
  <si>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</si>
  <si>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</si>
  <si>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</si>
  <si>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</si>
  <si>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</si>
  <si>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</si>
  <si>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</si>
  <si>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</si>
  <si>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</si>
  <si>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</si>
  <si>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</si>
  <si>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</si>
  <si>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</si>
  <si>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</si>
  <si>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</si>
  <si>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</si>
  <si>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</si>
  <si>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</si>
  <si>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</si>
  <si>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</si>
  <si>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</si>
  <si>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</si>
  <si>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</si>
  <si>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</si>
  <si>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</si>
  <si>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</si>
  <si>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</si>
  <si>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</si>
  <si>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</si>
  <si>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</si>
  <si>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</si>
  <si>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</si>
  <si>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</si>
  <si>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</si>
  <si>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</si>
  <si>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</si>
  <si>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</si>
  <si>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</si>
  <si>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</si>
  <si>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</si>
  <si>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</si>
  <si>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</si>
  <si>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</si>
  <si>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</si>
  <si>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</si>
  <si>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</si>
  <si>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</si>
  <si>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</si>
  <si>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</si>
  <si>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</si>
  <si>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</si>
  <si>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</si>
  <si>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</si>
  <si>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</si>
  <si>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</si>
  <si>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</si>
  <si>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</si>
  <si>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</si>
  <si>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</si>
  <si>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</si>
  <si>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</si>
  <si>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</si>
  <si>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</si>
  <si>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</si>
  <si>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</si>
  <si>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</si>
  <si>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</si>
  <si>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</si>
  <si>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</si>
  <si>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</si>
  <si>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</si>
  <si>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</si>
  <si>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</si>
  <si>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</si>
  <si>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</si>
  <si>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</si>
  <si>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</si>
  <si>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</si>
  <si>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</si>
  <si>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</si>
  <si>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</si>
  <si>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</si>
  <si>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</si>
  <si>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</si>
  <si>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</si>
  <si>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</si>
  <si>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</si>
  <si>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</si>
  <si>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</si>
  <si>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</si>
  <si>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</si>
  <si>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</si>
  <si>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</si>
  <si>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</si>
  <si>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</si>
  <si>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</si>
  <si>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</si>
  <si>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</si>
  <si>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</si>
  <si>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</si>
  <si>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</si>
  <si>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</si>
  <si>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</si>
  <si>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</si>
  <si>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</si>
  <si>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</si>
  <si>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</si>
  <si>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</si>
  <si>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</si>
  <si>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</si>
  <si>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</si>
  <si>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</si>
  <si>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</si>
  <si>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</si>
  <si>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</si>
  <si>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</si>
  <si>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</si>
  <si>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</si>
  <si>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</si>
  <si>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</si>
  <si>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</si>
  <si>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</si>
  <si>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</si>
  <si>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</si>
  <si>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</si>
  <si>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</si>
  <si>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</si>
  <si>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</si>
  <si>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</si>
  <si>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</si>
  <si>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</si>
  <si>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</si>
  <si>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</si>
  <si>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</si>
  <si>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</si>
  <si>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</si>
  <si>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</si>
  <si>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</si>
  <si>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</si>
  <si>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</si>
  <si>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</si>
  <si>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</si>
  <si>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</si>
  <si>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</si>
  <si>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</si>
  <si>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</si>
  <si>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</si>
  <si>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</si>
  <si>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</si>
  <si>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</si>
  <si>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</si>
  <si>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</si>
  <si>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</si>
  <si>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</si>
  <si>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</si>
  <si>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</si>
  <si>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</si>
  <si>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</si>
  <si>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</si>
  <si>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</si>
  <si>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</si>
  <si>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</si>
  <si>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</si>
  <si>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</si>
  <si>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</si>
  <si>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</si>
  <si>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</si>
  <si>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</si>
  <si>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</si>
  <si>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</si>
  <si>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</si>
  <si>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</si>
  <si>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</si>
  <si>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</si>
  <si>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</si>
  <si>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</si>
  <si>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</si>
  <si>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</si>
  <si>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</si>
  <si>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</si>
  <si>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</si>
  <si>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</si>
  <si>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</si>
  <si>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</si>
  <si>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</si>
  <si>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</si>
  <si>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</si>
  <si>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</si>
  <si>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</si>
  <si>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</si>
  <si>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</si>
  <si>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</si>
  <si>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</si>
  <si>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</si>
  <si>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</si>
  <si>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</si>
  <si>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</si>
  <si>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</si>
  <si>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</si>
  <si>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</si>
  <si>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</si>
  <si>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</si>
  <si>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</si>
  <si>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</si>
  <si>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</si>
  <si>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</si>
  <si>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</si>
  <si>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</si>
  <si>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</si>
  <si>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</si>
  <si>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</si>
  <si>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</si>
  <si>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</si>
  <si>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</si>
  <si>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</si>
  <si>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</si>
  <si>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</si>
  <si>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</si>
  <si>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</si>
  <si>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</si>
  <si>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</si>
  <si>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</si>
  <si>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</si>
  <si>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</si>
  <si>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</si>
  <si>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</si>
  <si>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</si>
  <si>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</si>
  <si>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</si>
  <si>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</si>
  <si>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</si>
  <si>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</si>
  <si>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</si>
  <si>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</si>
  <si>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</si>
  <si>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</si>
  <si>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</si>
  <si>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</si>
  <si>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</si>
  <si>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</si>
  <si>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</si>
  <si>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</si>
  <si>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</si>
  <si>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</si>
  <si>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</si>
  <si>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</si>
  <si>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</si>
  <si>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</si>
  <si>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</si>
  <si>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</si>
  <si>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</si>
  <si>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</si>
  <si>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</si>
  <si>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</si>
  <si>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</si>
  <si>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</si>
  <si>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</si>
  <si>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</si>
  <si>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</si>
  <si>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</si>
  <si>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</si>
  <si>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</si>
  <si>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</si>
  <si>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</si>
  <si>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</si>
  <si>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</si>
  <si>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</si>
  <si>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</si>
  <si>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</si>
  <si>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</si>
  <si>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</si>
  <si>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</si>
  <si>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</si>
  <si>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</si>
  <si>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</si>
  <si>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</si>
  <si>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</si>
  <si>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</si>
  <si>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</si>
  <si>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</si>
  <si>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</si>
  <si>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</si>
  <si>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</si>
  <si>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</si>
  <si>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</si>
  <si>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</si>
  <si>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</si>
  <si>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</si>
  <si>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</si>
  <si>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</si>
  <si>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</si>
  <si>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</si>
  <si>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</si>
  <si>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</si>
  <si>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</si>
  <si>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</si>
  <si>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</si>
  <si>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</si>
  <si>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</si>
  <si>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</si>
  <si>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</si>
  <si>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</si>
  <si>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</si>
  <si>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</si>
  <si>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</si>
  <si>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</si>
  <si>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</si>
  <si>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</si>
  <si>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</si>
  <si>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</si>
  <si>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</si>
  <si>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</si>
  <si>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</si>
  <si>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</si>
  <si>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</si>
  <si>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</si>
  <si>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</si>
  <si>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</si>
  <si>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</si>
  <si>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</si>
  <si>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</si>
  <si>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</si>
  <si>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</si>
  <si>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</si>
  <si>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</si>
  <si>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</si>
  <si>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</si>
  <si>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</si>
  <si>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</si>
  <si>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</si>
  <si>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</si>
  <si>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</si>
  <si>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</si>
  <si>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</si>
  <si>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</si>
  <si>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</si>
  <si>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</si>
  <si>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</si>
  <si>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</si>
  <si>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</si>
  <si>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</si>
  <si>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</si>
  <si>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</si>
  <si>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</si>
  <si>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</si>
  <si>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</si>
  <si>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</si>
  <si>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</si>
  <si>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</si>
  <si>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</si>
  <si>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</si>
  <si>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</si>
  <si>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</si>
  <si>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</si>
  <si>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</si>
  <si>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</si>
  <si>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</si>
  <si>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</si>
  <si>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</si>
  <si>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</si>
  <si>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</si>
  <si>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</si>
  <si>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</si>
  <si>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</si>
  <si>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</si>
  <si>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</si>
  <si>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</si>
  <si>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</si>
  <si>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</si>
  <si>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</si>
  <si>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</si>
  <si>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</si>
  <si>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</si>
  <si>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</si>
  <si>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</si>
  <si>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</si>
  <si>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</si>
  <si>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</si>
  <si>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</si>
  <si>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</si>
  <si>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</si>
  <si>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</si>
  <si>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</si>
  <si>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</si>
  <si>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</si>
  <si>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</si>
  <si>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</si>
  <si>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</si>
  <si>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</si>
  <si>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</si>
  <si>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</si>
  <si>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</si>
  <si>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</si>
  <si>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</si>
  <si>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</si>
  <si>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</si>
  <si>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</si>
  <si>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</si>
  <si>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</si>
  <si>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</si>
  <si>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</si>
  <si>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</si>
  <si>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</si>
  <si>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</si>
  <si>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</si>
  <si>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</si>
  <si>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</si>
  <si>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</si>
  <si>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</si>
  <si>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</si>
  <si>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</si>
  <si>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</si>
  <si>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</si>
  <si>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</si>
  <si>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</si>
  <si>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</si>
  <si>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</si>
  <si>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</si>
  <si>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</si>
  <si>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</si>
  <si>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</si>
  <si>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</si>
  <si>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</si>
  <si>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</si>
  <si>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</si>
  <si>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</si>
  <si>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</si>
  <si>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</si>
  <si>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</si>
  <si>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</si>
  <si>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</si>
  <si>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</si>
  <si>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</si>
  <si>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</si>
  <si>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</si>
  <si>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</si>
  <si>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</si>
  <si>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</si>
  <si>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</si>
  <si>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</si>
  <si>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</si>
  <si>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</si>
  <si>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</si>
  <si>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</si>
  <si>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</si>
  <si>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</si>
  <si>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</si>
  <si>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</si>
  <si>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</si>
  <si>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</si>
  <si>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</si>
  <si>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</si>
  <si>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</si>
  <si>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</si>
  <si>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</si>
  <si>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</si>
  <si>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</si>
  <si>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</si>
  <si>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</si>
  <si>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</si>
  <si>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</si>
  <si>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</si>
  <si>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</si>
  <si>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</si>
  <si>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</si>
  <si>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</si>
  <si>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</si>
  <si>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</si>
  <si>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</si>
  <si>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</si>
  <si>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</si>
  <si>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</si>
  <si>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</si>
  <si>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</si>
  <si>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</si>
  <si>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</si>
  <si>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</si>
  <si>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</si>
  <si>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</si>
  <si>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</si>
  <si>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</si>
  <si>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</si>
  <si>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</si>
  <si>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</si>
  <si>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</si>
  <si>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</si>
  <si>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</si>
  <si>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</si>
  <si>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</si>
  <si>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</si>
  <si>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</si>
  <si>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</si>
  <si>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</si>
  <si>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</si>
  <si>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</si>
  <si>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</si>
  <si>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</si>
  <si>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</si>
  <si>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</si>
  <si>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</si>
  <si>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</si>
  <si>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</si>
  <si>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</si>
  <si>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</si>
  <si>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</si>
  <si>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</si>
  <si>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</si>
  <si>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</si>
  <si>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</si>
  <si>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</si>
  <si>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</si>
  <si>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</si>
  <si>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</si>
  <si>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</si>
  <si>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</si>
  <si>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</si>
  <si>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</si>
  <si>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</si>
  <si>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</si>
  <si>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</si>
  <si>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</si>
  <si>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</si>
  <si>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</si>
  <si>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</si>
  <si>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</si>
  <si>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</si>
  <si>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</si>
  <si>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</si>
  <si>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</si>
  <si>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</si>
  <si>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</si>
  <si>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</si>
  <si>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</si>
  <si>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</si>
  <si>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</si>
  <si>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</si>
  <si>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</si>
  <si>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</si>
  <si>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</si>
  <si>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</si>
  <si>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</si>
  <si>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</si>
  <si>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</si>
  <si>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</si>
  <si>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</si>
  <si>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</si>
  <si>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</si>
  <si>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</si>
  <si>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</si>
  <si>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</si>
  <si>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</si>
  <si>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</si>
  <si>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</si>
  <si>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</si>
  <si>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</si>
  <si>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</si>
  <si>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</si>
  <si>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</si>
  <si>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</si>
  <si>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</si>
  <si>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</si>
  <si>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</si>
  <si>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</si>
  <si>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</si>
  <si>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</si>
  <si>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</si>
  <si>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</si>
  <si>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</si>
  <si>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</si>
  <si>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</si>
  <si>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</si>
  <si>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</si>
  <si>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</si>
  <si>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</si>
  <si>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</si>
  <si>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</si>
  <si>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</si>
  <si>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</si>
  <si>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</si>
  <si>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</si>
  <si>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</si>
  <si>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</si>
  <si>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</si>
  <si>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</si>
  <si>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</si>
  <si>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</si>
  <si>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</si>
  <si>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</si>
  <si>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</si>
  <si>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</si>
  <si>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</si>
  <si>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</si>
  <si>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</si>
  <si>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</si>
  <si>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</si>
  <si>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</si>
  <si>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</si>
  <si>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</si>
  <si>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</si>
  <si>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</si>
  <si>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</si>
  <si>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</si>
  <si>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</si>
  <si>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</si>
  <si>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</si>
  <si>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</si>
  <si>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</si>
  <si>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</si>
  <si>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</si>
  <si>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</si>
  <si>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</si>
  <si>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</si>
  <si>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</si>
  <si>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</si>
  <si>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</si>
  <si>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</si>
  <si>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</si>
  <si>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</si>
  <si>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</si>
  <si>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</si>
  <si>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</si>
  <si>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</si>
  <si>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</si>
  <si>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</si>
  <si>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</si>
  <si>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</si>
  <si>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</si>
  <si>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</si>
  <si>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</si>
  <si>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</si>
  <si>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</si>
  <si>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</si>
  <si>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</si>
  <si>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</si>
  <si>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</si>
  <si>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</si>
  <si>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</si>
  <si>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</si>
  <si>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</si>
  <si>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</si>
  <si>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</si>
  <si>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</si>
  <si>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</si>
  <si>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</si>
  <si>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</si>
  <si>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</si>
  <si>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</si>
  <si>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</si>
  <si>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</si>
  <si>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</si>
  <si>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</si>
  <si>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</si>
  <si>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</si>
  <si>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</si>
  <si>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</si>
  <si>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</si>
  <si>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</si>
  <si>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</si>
  <si>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</si>
  <si>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</si>
  <si>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</si>
  <si>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</si>
  <si>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</si>
  <si>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</si>
  <si>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</si>
  <si>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</si>
  <si>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</si>
  <si>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</si>
  <si>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</si>
  <si>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</si>
  <si>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</si>
  <si>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</si>
  <si>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</si>
  <si>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</si>
  <si>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</si>
  <si>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</si>
  <si>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</si>
  <si>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</si>
  <si>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</si>
  <si>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</si>
  <si>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</si>
  <si>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</si>
  <si>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</si>
  <si>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</si>
  <si>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</si>
  <si>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</si>
  <si>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</si>
  <si>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</si>
  <si>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</si>
  <si>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</si>
  <si>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</si>
  <si>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</si>
  <si>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</si>
  <si>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</si>
  <si>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</si>
  <si>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</si>
  <si>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</si>
  <si>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</si>
  <si>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</si>
  <si>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</si>
  <si>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</si>
  <si>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</si>
  <si>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</si>
  <si>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</si>
  <si>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</si>
  <si>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</si>
  <si>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</si>
  <si>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</si>
  <si>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</si>
  <si>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</si>
  <si>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</si>
  <si>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</si>
  <si>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</si>
  <si>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</si>
  <si>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</si>
  <si>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</si>
  <si>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</si>
  <si>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</si>
  <si>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</si>
  <si>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</si>
  <si>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</si>
  <si>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</si>
  <si>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</si>
  <si>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</si>
  <si>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</si>
  <si>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</si>
  <si>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</si>
  <si>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</si>
  <si>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</si>
  <si>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</si>
  <si>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</si>
  <si>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</si>
  <si>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</si>
  <si>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</si>
  <si>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</si>
  <si>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</si>
  <si>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</si>
  <si>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</si>
  <si>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</si>
  <si>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</si>
  <si>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</si>
  <si>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</si>
  <si>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</si>
  <si>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</si>
  <si>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</si>
  <si>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</si>
  <si>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</si>
  <si>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</si>
  <si>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</si>
  <si>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</si>
  <si>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</si>
  <si>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</si>
  <si>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</si>
  <si>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</si>
  <si>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</si>
  <si>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</si>
  <si>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</si>
  <si>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</si>
  <si>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</si>
  <si>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</si>
  <si>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</si>
  <si>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</si>
  <si>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</si>
  <si>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</si>
  <si>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</si>
  <si>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</si>
  <si>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</si>
  <si>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</si>
  <si>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</si>
  <si>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</si>
  <si>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</si>
  <si>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</si>
  <si>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</si>
  <si>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</si>
  <si>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</si>
  <si>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</si>
  <si>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</si>
  <si>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</si>
  <si>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</si>
  <si>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</si>
  <si>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</si>
  <si>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</si>
  <si>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</si>
  <si>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</si>
  <si>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</si>
  <si>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</si>
  <si>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</si>
  <si>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</si>
  <si>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</si>
  <si>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</si>
  <si>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</si>
  <si>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</si>
  <si>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</si>
  <si>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</si>
  <si>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</si>
  <si>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</si>
  <si>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</si>
  <si>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</si>
  <si>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</si>
  <si>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</si>
  <si>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</si>
  <si>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</si>
  <si>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</si>
  <si>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</si>
  <si>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</si>
  <si>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</si>
  <si>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</si>
  <si>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</si>
  <si>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</si>
  <si>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</si>
  <si>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</si>
  <si>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</si>
  <si>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</si>
  <si>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</si>
  <si>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</si>
  <si>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</si>
  <si>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</si>
  <si>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</si>
  <si>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</si>
  <si>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</si>
  <si>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</si>
  <si>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</si>
  <si>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</si>
  <si>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</si>
  <si>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</si>
  <si>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</si>
  <si>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</si>
  <si>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</si>
  <si>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</si>
  <si>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</si>
  <si>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</si>
  <si>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</si>
  <si>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</si>
  <si>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</si>
  <si>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</si>
  <si>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</si>
  <si>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</si>
  <si>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</si>
  <si>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</si>
  <si>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</si>
  <si>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</si>
  <si>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</si>
  <si>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</si>
  <si>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</si>
  <si>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</si>
  <si>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</si>
  <si>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</si>
  <si>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</si>
  <si>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</si>
  <si>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</si>
  <si>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</si>
  <si>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</si>
  <si>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</si>
  <si>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</si>
  <si>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</si>
  <si>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</si>
  <si>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</si>
  <si>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</si>
  <si>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</si>
  <si>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</si>
  <si>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</si>
  <si>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</si>
  <si>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</si>
  <si>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</si>
  <si>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</si>
  <si>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</si>
  <si>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</si>
  <si>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</si>
  <si>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</si>
  <si>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</si>
  <si>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</si>
  <si>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</si>
  <si>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</si>
  <si>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</si>
  <si>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</si>
  <si>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</si>
  <si>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</si>
  <si>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</si>
  <si>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</si>
  <si>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</si>
  <si>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</si>
  <si>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</si>
  <si>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</si>
  <si>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</si>
  <si>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</si>
  <si>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</si>
  <si>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</si>
  <si>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</si>
  <si>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</si>
  <si>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</si>
  <si>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</si>
  <si>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</si>
  <si>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</si>
  <si>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</si>
  <si>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</si>
  <si>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</si>
  <si>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</si>
  <si>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</si>
  <si>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</si>
  <si>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</si>
  <si>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</si>
  <si>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</si>
  <si>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</si>
  <si>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</si>
  <si>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</si>
  <si>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</si>
  <si>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</si>
  <si>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</si>
  <si>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</si>
  <si>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</si>
  <si>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</si>
  <si>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</si>
  <si>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</si>
  <si>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</si>
  <si>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</si>
  <si>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</si>
  <si>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</si>
  <si>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</si>
  <si>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</si>
  <si>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</si>
  <si>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</si>
  <si>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</si>
  <si>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</si>
  <si>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</si>
  <si>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</si>
  <si>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</si>
  <si>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</si>
  <si>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</si>
  <si>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</si>
  <si>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</si>
  <si>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</si>
  <si>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</si>
  <si>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</si>
  <si>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</si>
  <si>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</si>
  <si>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</si>
  <si>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</si>
  <si>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</si>
  <si>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</si>
  <si>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</si>
  <si>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</si>
  <si>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</si>
  <si>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</si>
  <si>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</si>
  <si>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</si>
  <si>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</si>
  <si>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</si>
  <si>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</si>
  <si>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</si>
  <si>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</si>
  <si>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</si>
  <si>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</si>
  <si>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</si>
  <si>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</si>
  <si>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</si>
  <si>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</si>
  <si>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</si>
  <si>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</si>
  <si>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</si>
  <si>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</si>
  <si>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</si>
  <si>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</si>
  <si>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</si>
  <si>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</si>
  <si>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</si>
  <si>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</si>
  <si>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</si>
  <si>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</si>
  <si>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</si>
  <si>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</si>
  <si>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</si>
  <si>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</si>
  <si>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</si>
  <si>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</si>
  <si>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</si>
  <si>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</si>
  <si>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</si>
  <si>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</si>
  <si>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</si>
  <si>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</si>
  <si>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</si>
  <si>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</si>
  <si>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</si>
  <si>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</si>
  <si>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</si>
  <si>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</si>
  <si>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</si>
  <si>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</si>
  <si>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</si>
  <si>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</si>
  <si>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</si>
  <si>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</si>
  <si>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</si>
  <si>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</si>
  <si>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</si>
  <si>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</si>
  <si>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</si>
  <si>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</si>
  <si>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</si>
  <si>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</si>
  <si>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</si>
  <si>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</si>
  <si>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</si>
  <si>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</si>
  <si>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</si>
  <si>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</si>
  <si>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</si>
  <si>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</si>
  <si>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</si>
  <si>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</si>
  <si>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</si>
  <si>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</si>
  <si>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</si>
  <si>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</si>
  <si>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</si>
  <si>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</si>
  <si>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</si>
  <si>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</si>
  <si>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</si>
  <si>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</si>
  <si>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</si>
  <si>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</si>
  <si>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</si>
  <si>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</si>
  <si>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</si>
  <si>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</si>
  <si>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</si>
  <si>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</si>
  <si>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</si>
  <si>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</si>
  <si>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</si>
  <si>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</si>
  <si>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</si>
  <si>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</si>
  <si>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</si>
  <si>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</si>
  <si>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</si>
  <si>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</si>
  <si>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</si>
  <si>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</si>
  <si>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</si>
  <si>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</si>
  <si>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</si>
  <si>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</si>
  <si>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</si>
  <si>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</si>
  <si>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</si>
  <si>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</si>
  <si>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</si>
  <si>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</si>
  <si>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</si>
  <si>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</si>
  <si>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</si>
  <si>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</si>
  <si>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</si>
  <si>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</si>
  <si>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</si>
  <si>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</si>
  <si>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</si>
  <si>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</si>
  <si>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</si>
  <si>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</si>
  <si>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</si>
  <si>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</si>
  <si>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</si>
  <si>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</si>
  <si>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</si>
  <si>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</si>
  <si>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</si>
  <si>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</si>
  <si>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</si>
  <si>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</si>
  <si>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</si>
  <si>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</si>
  <si>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</si>
  <si>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</si>
  <si>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</si>
  <si>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</si>
  <si>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</si>
  <si>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</si>
  <si>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</si>
  <si>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</si>
  <si>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</si>
  <si>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</si>
  <si>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</si>
  <si>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</si>
  <si>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</si>
  <si>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</si>
  <si>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</si>
  <si>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</si>
  <si>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</si>
  <si>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</si>
  <si>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</si>
  <si>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</si>
  <si>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</si>
  <si>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</si>
  <si>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</si>
  <si>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</si>
  <si>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</si>
  <si>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</si>
  <si>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</si>
  <si>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</si>
  <si>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</si>
  <si>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</si>
  <si>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</si>
  <si>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</si>
  <si>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</si>
  <si>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</si>
  <si>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</si>
  <si>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</si>
  <si>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</si>
  <si>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</si>
  <si>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</si>
  <si>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</si>
  <si>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</si>
  <si>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</si>
  <si>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</si>
  <si>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</si>
  <si>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</si>
  <si>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</si>
  <si>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</si>
  <si>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</si>
  <si>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</si>
  <si>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</si>
  <si>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</si>
  <si>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</si>
  <si>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</si>
  <si>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</si>
  <si>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</si>
  <si>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</si>
  <si>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</si>
  <si>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</si>
  <si>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</si>
  <si>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</si>
  <si>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</si>
  <si>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</si>
  <si>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</si>
  <si>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</si>
  <si>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</si>
  <si>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</si>
  <si>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</si>
  <si>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</si>
  <si>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</si>
  <si>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</si>
  <si>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</si>
  <si>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</si>
  <si>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</si>
  <si>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</si>
  <si>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</si>
  <si>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</si>
  <si>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</si>
  <si>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</si>
  <si>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</si>
  <si>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</si>
  <si>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</si>
  <si>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</si>
  <si>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</si>
  <si>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</si>
  <si>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</si>
  <si>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</si>
  <si>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</si>
  <si>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</si>
  <si>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</si>
  <si>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</si>
  <si>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</si>
  <si>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</si>
  <si>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</si>
  <si>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</si>
  <si>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</si>
  <si>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</si>
  <si>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</si>
  <si>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</si>
  <si>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</si>
  <si>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</si>
  <si>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</si>
  <si>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</si>
  <si>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</si>
  <si>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</si>
  <si>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</si>
  <si>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</si>
  <si>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</si>
  <si>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</si>
  <si>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</si>
  <si>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</si>
  <si>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</si>
  <si>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</si>
  <si>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</si>
  <si>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</si>
  <si>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</si>
  <si>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</si>
  <si>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</si>
  <si>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</si>
  <si>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</si>
  <si>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</si>
  <si>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</si>
  <si>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</si>
  <si>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</si>
  <si>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</si>
  <si>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</si>
  <si>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</si>
  <si>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</si>
  <si>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</si>
  <si>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</si>
  <si>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</si>
  <si>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</si>
  <si>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</si>
  <si>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</si>
  <si>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</si>
  <si>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</si>
  <si>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</si>
  <si>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</si>
  <si>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</si>
  <si>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</si>
  <si>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</si>
  <si>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</si>
  <si>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</si>
  <si>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</si>
  <si>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</si>
  <si>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</si>
  <si>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</si>
  <si>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</si>
  <si>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</si>
  <si>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</si>
  <si>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</si>
  <si>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</si>
  <si>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</si>
  <si>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</si>
  <si>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</si>
  <si>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</si>
  <si>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</si>
  <si>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</si>
  <si>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</si>
  <si>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</si>
  <si>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</si>
  <si>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</si>
  <si>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</si>
  <si>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</si>
  <si>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</si>
  <si>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</si>
  <si>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</si>
  <si>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</si>
  <si>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</si>
  <si>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</si>
  <si>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</si>
  <si>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</si>
  <si>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</si>
  <si>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</si>
  <si>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</si>
  <si>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</si>
  <si>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</si>
  <si>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</si>
  <si>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</si>
  <si>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</si>
  <si>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</si>
  <si>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</si>
  <si>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</si>
  <si>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</si>
  <si>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</si>
  <si>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</si>
  <si>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</si>
  <si>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</si>
  <si>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</si>
  <si>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</si>
  <si>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</si>
  <si>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</si>
  <si>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</si>
  <si>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</si>
  <si>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</si>
  <si>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</si>
  <si>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</si>
  <si>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</si>
  <si>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</si>
  <si>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</si>
  <si>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</si>
  <si>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</si>
  <si>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</si>
  <si>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</si>
  <si>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</si>
  <si>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</si>
  <si>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</si>
  <si>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</si>
  <si>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</si>
  <si>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</si>
  <si>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</si>
  <si>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</si>
  <si>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</si>
  <si>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</si>
  <si>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</si>
  <si>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</si>
  <si>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</si>
  <si>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</si>
  <si>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</si>
  <si>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</si>
  <si>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</si>
  <si>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</si>
  <si>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</si>
  <si>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</si>
  <si>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</si>
  <si>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</si>
  <si>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</si>
  <si>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</si>
  <si>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</si>
  <si>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</si>
  <si>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</si>
  <si>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</si>
  <si>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</si>
  <si>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</si>
  <si>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</si>
  <si>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</si>
  <si>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</si>
  <si>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</si>
  <si>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</si>
  <si>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</si>
  <si>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</si>
  <si>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</si>
  <si>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</si>
  <si>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</si>
  <si>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</si>
  <si>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</si>
  <si>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</si>
  <si>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</si>
  <si>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</si>
  <si>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</si>
  <si>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</si>
  <si>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</si>
  <si>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</si>
  <si>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</si>
  <si>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</si>
  <si>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</si>
  <si>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</si>
  <si>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</si>
  <si>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</si>
  <si>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</si>
  <si>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</si>
  <si>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</si>
  <si>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</si>
  <si>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</si>
  <si>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</si>
  <si>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</si>
  <si>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</si>
  <si>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</si>
  <si>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</si>
  <si>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</si>
  <si>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</si>
  <si>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</si>
  <si>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</si>
  <si>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</si>
  <si>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</si>
  <si>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</si>
  <si>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</si>
  <si>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</si>
  <si>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</si>
  <si>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</si>
  <si>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</si>
  <si>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</si>
  <si>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</si>
  <si>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</si>
  <si>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</si>
  <si>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</si>
  <si>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</si>
  <si>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</si>
  <si>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</si>
  <si>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</si>
  <si>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</si>
  <si>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</si>
  <si>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</si>
  <si>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</si>
  <si>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</si>
  <si>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</si>
  <si>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</si>
  <si>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</si>
  <si>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</si>
  <si>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</si>
  <si>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</si>
  <si>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</si>
  <si>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</si>
  <si>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</si>
  <si>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</si>
  <si>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</si>
  <si>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</si>
  <si>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</si>
  <si>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</si>
  <si>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</si>
  <si>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</si>
  <si>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</si>
  <si>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</si>
  <si>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</si>
  <si>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</si>
  <si>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</si>
  <si>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</si>
  <si>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</si>
  <si>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</si>
  <si>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</si>
  <si>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</si>
  <si>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</si>
  <si>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</si>
  <si>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</si>
  <si>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</si>
  <si>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</si>
  <si>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</si>
  <si>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</si>
  <si>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</si>
  <si>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</si>
  <si>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</si>
  <si>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</si>
  <si>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</si>
  <si>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</si>
  <si>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</si>
  <si>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</si>
  <si>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</si>
  <si>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</si>
  <si>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</si>
  <si>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</si>
  <si>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</si>
  <si>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</si>
  <si>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</si>
  <si>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</si>
  <si>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</si>
  <si>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</si>
  <si>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</si>
  <si>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</si>
  <si>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</si>
  <si>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</si>
  <si>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</si>
  <si>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</si>
  <si>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</si>
  <si>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</si>
  <si>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</si>
  <si>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</si>
  <si>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</si>
  <si>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</si>
  <si>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</si>
  <si>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</si>
  <si>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</si>
  <si>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</si>
  <si>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</si>
  <si>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</si>
  <si>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</si>
  <si>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</si>
  <si>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</si>
  <si>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</si>
  <si>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</si>
  <si>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</si>
  <si>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</si>
  <si>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</si>
  <si>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</si>
  <si>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</si>
  <si>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</si>
  <si>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</si>
  <si>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</si>
  <si>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</si>
  <si>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</si>
  <si>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</si>
  <si>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</si>
  <si>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</si>
  <si>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</si>
  <si>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</si>
  <si>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</si>
  <si>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</si>
  <si>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</si>
  <si>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</si>
  <si>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</si>
  <si>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</si>
  <si>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</si>
  <si>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</si>
  <si>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</si>
  <si>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</si>
  <si>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</si>
  <si>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</si>
  <si>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</si>
  <si>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</si>
  <si>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</si>
  <si>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</si>
  <si>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</si>
  <si>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</si>
  <si>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</si>
  <si>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</si>
  <si>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</si>
  <si>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</si>
  <si>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</si>
  <si>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</si>
  <si>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</si>
  <si>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</si>
  <si>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</si>
  <si>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</si>
  <si>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</si>
  <si>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</si>
  <si>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</si>
  <si>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</si>
  <si>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</si>
  <si>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</si>
  <si>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</si>
  <si>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</si>
  <si>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</si>
  <si>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</si>
  <si>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</si>
  <si>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</si>
  <si>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</si>
  <si>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</si>
  <si>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</si>
  <si>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</si>
  <si>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</si>
  <si>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</si>
  <si>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</si>
  <si>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</si>
  <si>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</si>
  <si>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</si>
  <si>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</si>
  <si>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</si>
  <si>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</si>
  <si>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</si>
  <si>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</si>
  <si>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</si>
  <si>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</si>
  <si>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</si>
  <si>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</si>
  <si>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</si>
  <si>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</si>
  <si>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</si>
  <si>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</si>
  <si>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</si>
  <si>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</si>
  <si>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</si>
  <si>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</si>
  <si>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</si>
  <si>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</si>
  <si>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</si>
  <si>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</si>
  <si>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</si>
  <si>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</si>
  <si>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</si>
  <si>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</si>
  <si>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</si>
  <si>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</si>
  <si>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</si>
  <si>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</si>
  <si>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</si>
  <si>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</si>
  <si>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</si>
  <si>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</si>
  <si>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</si>
  <si>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</si>
  <si>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</si>
  <si>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</si>
  <si>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</si>
  <si>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</si>
  <si>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</si>
  <si>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</si>
  <si>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</si>
  <si>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</si>
  <si>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</si>
  <si>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</si>
  <si>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</si>
  <si>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</si>
  <si>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</si>
  <si>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</si>
  <si>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</si>
  <si>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</si>
  <si>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</si>
  <si>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</si>
  <si>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</si>
  <si>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</si>
  <si>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</si>
  <si>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</si>
  <si>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</si>
  <si>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</si>
  <si>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</si>
  <si>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</si>
  <si>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</si>
  <si>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</si>
  <si>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</si>
  <si>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</si>
  <si>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</si>
  <si>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</si>
  <si>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</si>
  <si>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</si>
  <si>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</si>
  <si>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</si>
  <si>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</si>
  <si>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</si>
  <si>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</si>
  <si>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</si>
  <si>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</si>
  <si>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</si>
  <si>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</si>
  <si>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</si>
  <si>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</si>
  <si>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</si>
  <si>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</si>
  <si>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</si>
  <si>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</si>
  <si>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</si>
  <si>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</si>
  <si>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</si>
  <si>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</si>
  <si>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</si>
  <si>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</si>
  <si>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</si>
  <si>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</si>
  <si>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</si>
  <si>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</si>
  <si>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</si>
  <si>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</si>
  <si>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</si>
  <si>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</si>
  <si>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</si>
  <si>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</si>
  <si>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</si>
  <si>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</si>
  <si>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</si>
  <si>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</si>
  <si>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</si>
  <si>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</si>
  <si>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</si>
  <si>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</si>
  <si>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</si>
  <si>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</si>
  <si>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</si>
  <si>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</si>
  <si>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</si>
  <si>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</si>
  <si>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</si>
  <si>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</si>
  <si>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</si>
  <si>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</si>
  <si>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</si>
  <si>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</si>
  <si>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</si>
  <si>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</si>
  <si>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</si>
  <si>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</si>
  <si>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</si>
  <si>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</si>
  <si>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</si>
  <si>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</si>
  <si>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</si>
  <si>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</si>
  <si>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</si>
  <si>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</si>
  <si>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</si>
  <si>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</si>
  <si>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</si>
  <si>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</si>
  <si>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</si>
  <si>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</si>
  <si>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</si>
  <si>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</si>
  <si>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</si>
  <si>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</si>
  <si>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</si>
  <si>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</si>
  <si>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</si>
  <si>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</si>
  <si>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</si>
  <si>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</si>
  <si>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</si>
  <si>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</si>
  <si>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</si>
  <si>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</si>
  <si>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</si>
  <si>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</si>
  <si>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</si>
  <si>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</si>
  <si>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</si>
  <si>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</si>
  <si>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</si>
  <si>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</si>
  <si>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</si>
  <si>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</si>
  <si>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</si>
  <si>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</si>
  <si>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</si>
  <si>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</si>
  <si>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</si>
  <si>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</si>
  <si>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</si>
  <si>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</si>
  <si>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</si>
  <si>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</si>
  <si>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</si>
  <si>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</si>
  <si>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</si>
  <si>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</si>
  <si>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</si>
  <si>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</si>
  <si>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</si>
  <si>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</si>
  <si>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</si>
  <si>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</si>
  <si>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</si>
  <si>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</si>
  <si>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</si>
  <si>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</si>
  <si>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</si>
  <si>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</si>
  <si>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</si>
  <si>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</si>
  <si>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</si>
  <si>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</si>
  <si>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</si>
  <si>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</si>
  <si>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</si>
  <si>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</si>
  <si>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</si>
  <si>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</si>
  <si>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</si>
  <si>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</si>
  <si>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</si>
  <si>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</si>
  <si>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</si>
  <si>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</si>
  <si>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</si>
  <si>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</si>
  <si>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</si>
  <si>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</si>
  <si>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</si>
  <si>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</si>
  <si>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</si>
  <si>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</si>
  <si>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</si>
  <si>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</si>
  <si>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</si>
  <si>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</si>
  <si>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</si>
  <si>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</si>
  <si>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</si>
  <si>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</si>
  <si>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</si>
  <si>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</si>
  <si>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</si>
  <si>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</si>
  <si>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</si>
  <si>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</si>
  <si>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</si>
  <si>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</si>
  <si>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</si>
  <si>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</si>
  <si>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</si>
  <si>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</si>
  <si>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</si>
  <si>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</si>
  <si>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</si>
  <si>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</si>
  <si>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</si>
  <si>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</si>
  <si>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</si>
  <si>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</si>
  <si>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</si>
  <si>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</si>
  <si>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</si>
  <si>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</si>
  <si>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</si>
  <si>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</si>
  <si>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</si>
  <si>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</si>
  <si>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</si>
  <si>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</si>
  <si>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</si>
  <si>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</si>
  <si>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</si>
  <si>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</si>
  <si>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</si>
  <si>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</si>
  <si>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</si>
  <si>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</si>
  <si>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</si>
  <si>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</si>
  <si>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</si>
  <si>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</si>
  <si>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</si>
  <si>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</si>
  <si>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</si>
  <si>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</si>
  <si>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</si>
  <si>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</si>
  <si>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</si>
  <si>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</si>
  <si>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</si>
  <si>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</si>
  <si>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</si>
  <si>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</si>
  <si>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</si>
  <si>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</si>
  <si>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</si>
  <si>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</si>
  <si>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</si>
  <si>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</si>
  <si>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</si>
  <si>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</si>
  <si>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</si>
  <si>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</si>
  <si>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</si>
  <si>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</si>
  <si>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</si>
  <si>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</si>
  <si>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</si>
  <si>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</si>
  <si>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</si>
  <si>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</si>
  <si>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</si>
  <si>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</si>
  <si>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</si>
  <si>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</si>
  <si>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</si>
  <si>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</si>
  <si>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</si>
  <si>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</si>
  <si>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</si>
  <si>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</si>
  <si>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</si>
  <si>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</si>
  <si>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</si>
  <si>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</si>
  <si>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</si>
  <si>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</si>
  <si>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</si>
  <si>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</si>
  <si>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</si>
  <si>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</si>
  <si>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</si>
  <si>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</si>
  <si>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</si>
  <si>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</si>
  <si>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</si>
  <si>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</si>
  <si>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</si>
  <si>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</si>
  <si>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</si>
  <si>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</si>
  <si>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</si>
  <si>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</si>
  <si>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</si>
  <si>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</si>
  <si>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</si>
  <si>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</si>
  <si>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</si>
  <si>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</si>
  <si>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</si>
  <si>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</si>
  <si>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</si>
  <si>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</si>
  <si>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</si>
  <si>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</si>
  <si>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</si>
  <si>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</si>
  <si>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</si>
  <si>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</si>
  <si>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</si>
  <si>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</si>
  <si>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</si>
  <si>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</si>
  <si>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</si>
  <si>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</si>
  <si>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</si>
  <si>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</si>
  <si>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</si>
  <si>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</si>
  <si>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</si>
  <si>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</si>
  <si>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</si>
  <si>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</si>
  <si>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</si>
  <si>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</si>
  <si>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</si>
  <si>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</si>
  <si>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</si>
  <si>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</si>
  <si>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</si>
  <si>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</si>
  <si>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</si>
  <si>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</si>
  <si>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</si>
  <si>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</si>
  <si>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</si>
  <si>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</si>
  <si>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</si>
  <si>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</si>
  <si>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</si>
  <si>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</si>
  <si>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</si>
  <si>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</si>
  <si>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</si>
  <si>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</si>
  <si>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</si>
  <si>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</si>
  <si>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</si>
  <si>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</si>
  <si>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</si>
  <si>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</si>
  <si>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</si>
  <si>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</si>
  <si>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</si>
  <si>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</si>
  <si>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</si>
  <si>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</si>
  <si>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</si>
  <si>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</si>
  <si>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</si>
  <si>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</si>
  <si>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</si>
  <si>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</si>
  <si>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</si>
  <si>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</si>
  <si>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</si>
  <si>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</si>
  <si>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</si>
  <si>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</si>
  <si>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</si>
  <si>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</si>
  <si>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</si>
  <si>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</si>
  <si>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</si>
  <si>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</si>
  <si>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</si>
  <si>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</si>
  <si>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</si>
  <si>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</si>
  <si>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</si>
  <si>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</si>
  <si>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</si>
  <si>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</si>
  <si>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</si>
  <si>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</si>
  <si>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</si>
  <si>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</si>
  <si>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</si>
  <si>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</si>
  <si>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</si>
  <si>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</si>
  <si>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</si>
  <si>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</si>
  <si>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</si>
  <si>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</si>
  <si>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</si>
  <si>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</si>
  <si>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</si>
  <si>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</si>
  <si>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</si>
  <si>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</si>
  <si>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</si>
  <si>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</si>
  <si>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</si>
  <si>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</si>
  <si>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</si>
  <si>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</si>
  <si>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</si>
  <si>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</si>
  <si>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</si>
  <si>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</si>
  <si>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</si>
  <si>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</si>
  <si>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</si>
  <si>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</si>
  <si>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</si>
  <si>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</si>
  <si>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</si>
  <si>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</si>
  <si>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</si>
  <si>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</si>
  <si>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</si>
  <si>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</si>
  <si>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</si>
  <si>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</si>
  <si>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</si>
  <si>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</si>
  <si>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</si>
  <si>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</si>
  <si>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</si>
  <si>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</si>
  <si>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</si>
  <si>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</si>
  <si>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</si>
  <si>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</si>
  <si>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</si>
  <si>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</si>
  <si>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</si>
  <si>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</si>
  <si>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</si>
  <si>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</si>
  <si>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</si>
  <si>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</si>
  <si>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</si>
  <si>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</si>
  <si>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</si>
  <si>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</si>
  <si>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</si>
  <si>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</si>
  <si>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</si>
  <si>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</si>
  <si>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</si>
  <si>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</si>
  <si>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</si>
  <si>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</si>
  <si>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</si>
  <si>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</si>
  <si>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</si>
  <si>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</si>
  <si>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</si>
  <si>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</si>
  <si>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</si>
  <si>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</si>
  <si>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</si>
  <si>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</si>
  <si>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</si>
  <si>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</si>
  <si>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</si>
  <si>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</si>
  <si>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</si>
  <si>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</si>
  <si>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</si>
  <si>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</si>
  <si>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</si>
  <si>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</si>
  <si>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</si>
  <si>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</si>
  <si>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</si>
  <si>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</si>
  <si>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</si>
  <si>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</si>
  <si>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</si>
  <si>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</si>
  <si>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</si>
  <si>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</si>
  <si>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</si>
  <si>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</si>
  <si>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</si>
  <si>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</si>
  <si>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</si>
  <si>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</si>
  <si>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</si>
  <si>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</si>
  <si>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</si>
  <si>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</si>
  <si>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</si>
  <si>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</si>
  <si>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</si>
  <si>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</si>
  <si>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</si>
  <si>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</si>
  <si>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</si>
  <si>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</si>
  <si>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</si>
  <si>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</si>
  <si>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</si>
  <si>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</si>
  <si>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</si>
  <si>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</si>
  <si>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</si>
  <si>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</si>
  <si>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</si>
  <si>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</si>
  <si>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</si>
  <si>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</si>
  <si>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</si>
  <si>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</si>
  <si>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</si>
  <si>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</si>
  <si>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</si>
  <si>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</si>
  <si>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</si>
  <si>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</si>
  <si>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</si>
  <si>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</si>
  <si>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</si>
  <si>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</si>
  <si>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</si>
  <si>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</si>
  <si>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</si>
  <si>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</si>
  <si>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</si>
  <si>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</si>
  <si>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</si>
  <si>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</si>
  <si>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</si>
  <si>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</si>
  <si>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</si>
  <si>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</si>
  <si>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</si>
  <si>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</si>
  <si>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</si>
  <si>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</si>
  <si>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</si>
  <si>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</si>
  <si>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</si>
  <si>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</si>
  <si>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</si>
  <si>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</si>
  <si>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</si>
  <si>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</si>
  <si>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</si>
  <si>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</si>
  <si>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</si>
  <si>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</si>
  <si>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</si>
  <si>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</si>
  <si>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</si>
  <si>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</si>
  <si>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</si>
  <si>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</si>
  <si>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</si>
  <si>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</si>
  <si>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</si>
  <si>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</si>
  <si>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</si>
  <si>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</si>
  <si>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</si>
  <si>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</si>
  <si>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</si>
  <si>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</si>
  <si>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</si>
  <si>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</si>
  <si>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</si>
  <si>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</si>
  <si>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</si>
  <si>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</si>
  <si>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</si>
  <si>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</si>
  <si>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</si>
  <si>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</si>
  <si>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</si>
  <si>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</si>
  <si>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</si>
  <si>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</si>
  <si>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</si>
  <si>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</si>
  <si>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</si>
  <si>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</si>
  <si>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</si>
  <si>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</si>
  <si>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</si>
  <si>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</si>
  <si>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</si>
  <si>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</si>
  <si>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</si>
  <si>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</si>
  <si>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</si>
  <si>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</si>
  <si>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</si>
  <si>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</si>
  <si>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</si>
  <si>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</si>
  <si>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</si>
  <si>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</si>
  <si>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</si>
  <si>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</si>
  <si>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</si>
  <si>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</si>
  <si>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</si>
  <si>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</si>
  <si>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</si>
  <si>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</si>
  <si>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</si>
  <si>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</si>
  <si>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</si>
  <si>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</si>
  <si>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</si>
  <si>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</si>
  <si>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</si>
  <si>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</si>
  <si>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</si>
  <si>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</si>
  <si>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</si>
  <si>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</si>
  <si>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</si>
  <si>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</si>
  <si>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</si>
  <si>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</si>
  <si>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</si>
  <si>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</si>
  <si>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</si>
  <si>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</si>
  <si>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</si>
  <si>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</si>
  <si>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</si>
  <si>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</si>
  <si>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</si>
  <si>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</si>
  <si>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</si>
  <si>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</si>
  <si>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</si>
  <si>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</si>
  <si>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</si>
  <si>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</si>
  <si>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</si>
  <si>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</si>
  <si>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</si>
  <si>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</si>
  <si>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</si>
  <si>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</si>
  <si>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</si>
  <si>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</si>
  <si>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</si>
  <si>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</si>
  <si>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</si>
  <si>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</si>
  <si>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</si>
  <si>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</si>
  <si>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</si>
  <si>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</si>
  <si>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</si>
  <si>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</si>
  <si>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</si>
  <si>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</si>
  <si>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</si>
  <si>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</si>
  <si>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</si>
  <si>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</si>
  <si>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</si>
  <si>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</si>
  <si>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</si>
  <si>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</si>
  <si>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</si>
  <si>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</si>
  <si>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</si>
  <si>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</si>
  <si>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</si>
  <si>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</si>
  <si>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</si>
  <si>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</si>
  <si>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</si>
  <si>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</si>
  <si>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</si>
  <si>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</si>
  <si>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</si>
  <si>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</si>
  <si>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</si>
  <si>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</si>
  <si>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</si>
  <si>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</si>
  <si>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</si>
  <si>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</si>
  <si>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</si>
  <si>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</si>
  <si>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</si>
  <si>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</si>
  <si>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</si>
  <si>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</si>
  <si>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</si>
  <si>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</si>
  <si>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</si>
  <si>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</si>
  <si>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</si>
  <si>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</si>
  <si>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</si>
  <si>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</si>
  <si>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</si>
  <si>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</si>
  <si>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</si>
  <si>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</si>
  <si>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</si>
  <si>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</si>
  <si>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</si>
  <si>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</si>
  <si>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</si>
  <si>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</si>
  <si>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</si>
  <si>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</si>
  <si>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</si>
  <si>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</si>
  <si>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</si>
  <si>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</si>
  <si>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</si>
  <si>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</si>
  <si>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</si>
  <si>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</si>
  <si>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</si>
  <si>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</si>
  <si>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</si>
  <si>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</si>
  <si>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</si>
  <si>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</si>
  <si>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</si>
  <si>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</si>
  <si>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</si>
  <si>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</si>
  <si>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</si>
  <si>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</si>
  <si>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</si>
  <si>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</si>
  <si>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</si>
  <si>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</si>
  <si>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</si>
  <si>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</si>
  <si>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</si>
  <si>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</si>
  <si>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</si>
  <si>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</si>
  <si>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</si>
  <si>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</si>
  <si>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</si>
  <si>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</si>
  <si>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</si>
  <si>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</si>
  <si>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</si>
  <si>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</si>
  <si>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</si>
  <si>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</si>
  <si>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</si>
  <si>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</si>
  <si>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</si>
  <si>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</si>
  <si>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</si>
  <si>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</si>
  <si>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</si>
  <si>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</si>
  <si>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</si>
  <si>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</si>
  <si>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</si>
  <si>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</si>
  <si>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</si>
  <si>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</si>
  <si>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</si>
  <si>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</si>
  <si>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</si>
  <si>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</si>
  <si>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</si>
  <si>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</si>
  <si>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</si>
  <si>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</si>
  <si>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</si>
  <si>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</si>
  <si>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</si>
  <si>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</si>
  <si>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</si>
  <si>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</si>
  <si>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</si>
  <si>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</si>
  <si>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</si>
  <si>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</si>
  <si>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</si>
  <si>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</si>
  <si>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</si>
  <si>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</si>
  <si>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</si>
  <si>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</si>
  <si>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</si>
  <si>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</si>
  <si>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</si>
  <si>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</si>
  <si>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</si>
  <si>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</si>
  <si>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</si>
  <si>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</si>
  <si>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</si>
  <si>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</si>
  <si>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</si>
  <si>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</si>
  <si>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</si>
  <si>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</si>
  <si>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</si>
  <si>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</si>
  <si>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</si>
  <si>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</si>
  <si>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</si>
  <si>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</si>
  <si>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</si>
  <si>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</si>
  <si>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</si>
  <si>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</si>
  <si>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</si>
  <si>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</si>
  <si>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</si>
  <si>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</si>
  <si>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</si>
  <si>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</si>
  <si>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</si>
  <si>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</si>
  <si>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</si>
  <si>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</si>
  <si>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</si>
  <si>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</si>
  <si>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</si>
  <si>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</si>
  <si>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</si>
  <si>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</si>
  <si>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</si>
  <si>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</si>
  <si>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</si>
  <si>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</si>
  <si>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</si>
  <si>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</si>
  <si>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</si>
  <si>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</si>
  <si>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</si>
  <si>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</si>
  <si>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</si>
  <si>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</si>
  <si>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</si>
  <si>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</si>
  <si>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</si>
  <si>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</si>
  <si>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</si>
  <si>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</si>
  <si>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</si>
  <si>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</si>
  <si>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</si>
  <si>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</si>
  <si>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</si>
  <si>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</si>
  <si>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</si>
  <si>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</si>
  <si>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</si>
  <si>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</si>
  <si>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</si>
  <si>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</si>
  <si>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</si>
  <si>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</si>
  <si>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</si>
  <si>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</si>
  <si>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</si>
  <si>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</si>
  <si>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</si>
  <si>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</si>
  <si>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</si>
  <si>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</si>
  <si>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</si>
  <si>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</si>
  <si>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</si>
  <si>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</si>
  <si>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</si>
  <si>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</si>
  <si>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</si>
  <si>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</si>
  <si>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</si>
  <si>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</si>
  <si>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</si>
  <si>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</si>
  <si>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</si>
  <si>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</si>
  <si>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</si>
  <si>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</si>
  <si>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</si>
  <si>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</si>
  <si>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</si>
  <si>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</si>
  <si>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</si>
  <si>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</si>
  <si>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</si>
  <si>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</si>
  <si>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</si>
  <si>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</si>
  <si>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</si>
  <si>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</si>
  <si>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</si>
  <si>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</si>
  <si>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</si>
  <si>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</si>
  <si>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</si>
  <si>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</si>
  <si>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</si>
  <si>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</si>
  <si>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</si>
  <si>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</si>
  <si>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</si>
  <si>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</si>
  <si>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</si>
  <si>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</si>
  <si>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</si>
  <si>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</si>
  <si>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</si>
  <si>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</si>
  <si>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</si>
  <si>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</si>
  <si>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</si>
  <si>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</si>
  <si>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</si>
  <si>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</si>
  <si>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</si>
  <si>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</si>
  <si>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</si>
  <si>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</si>
  <si>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</si>
  <si>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</si>
  <si>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</si>
  <si>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</si>
  <si>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</si>
  <si>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</si>
  <si>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</si>
  <si>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</si>
  <si>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</si>
  <si>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</si>
  <si>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</si>
  <si>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</si>
  <si>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</si>
  <si>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</si>
  <si>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</si>
  <si>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</si>
  <si>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</si>
  <si>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</si>
  <si>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</si>
  <si>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</si>
  <si>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</si>
  <si>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</si>
  <si>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</si>
  <si>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</si>
  <si>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</si>
  <si>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</si>
  <si>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</si>
  <si>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</si>
  <si>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</si>
  <si>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</si>
  <si>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</si>
  <si>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</si>
  <si>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</si>
  <si>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</si>
  <si>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</si>
  <si>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</si>
  <si>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</si>
  <si>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</si>
  <si>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</si>
  <si>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</si>
  <si>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</si>
  <si>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</si>
  <si>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</si>
  <si>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</si>
  <si>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</si>
  <si>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</si>
  <si>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</si>
  <si>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</si>
  <si>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</si>
  <si>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</si>
  <si>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</si>
  <si>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</si>
  <si>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</si>
  <si>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</si>
  <si>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</si>
  <si>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</si>
  <si>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</si>
  <si>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</si>
  <si>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</si>
  <si>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</si>
  <si>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</si>
  <si>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</si>
  <si>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</si>
  <si>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</si>
  <si>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</si>
  <si>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</si>
  <si>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</si>
  <si>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</si>
  <si>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</si>
  <si>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</si>
  <si>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</si>
  <si>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</si>
  <si>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</si>
  <si>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</si>
  <si>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</si>
  <si>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</si>
  <si>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</si>
  <si>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</si>
  <si>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</si>
  <si>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</si>
  <si>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</si>
  <si>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</si>
  <si>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</si>
  <si>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</si>
  <si>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</si>
  <si>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</si>
  <si>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</si>
  <si>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</si>
  <si>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</si>
  <si>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</si>
  <si>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</si>
  <si>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</si>
  <si>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</si>
  <si>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</si>
  <si>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</si>
  <si>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</si>
  <si>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</si>
  <si>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</si>
  <si>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</si>
  <si>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</si>
  <si>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</si>
  <si>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</si>
  <si>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</si>
  <si>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</si>
  <si>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</si>
  <si>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</si>
  <si>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</si>
  <si>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</si>
  <si>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</si>
  <si>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</si>
  <si>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</si>
  <si>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</si>
  <si>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</si>
  <si>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</si>
  <si>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</si>
  <si>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</si>
  <si>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</si>
  <si>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</si>
  <si>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</si>
  <si>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</si>
  <si>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</si>
  <si>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</si>
  <si>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</si>
  <si>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</si>
  <si>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</si>
  <si>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</si>
  <si>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</si>
  <si>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</si>
  <si>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</si>
  <si>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</si>
  <si>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</si>
  <si>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</si>
  <si>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</si>
  <si>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</si>
  <si>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</si>
  <si>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</si>
  <si>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</si>
  <si>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</si>
  <si>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</si>
  <si>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</si>
  <si>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</si>
  <si>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</si>
  <si>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</si>
  <si>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</si>
  <si>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</si>
  <si>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</si>
  <si>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</si>
  <si>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</si>
  <si>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</si>
  <si>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</si>
  <si>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</si>
  <si>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</si>
  <si>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</si>
  <si>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</si>
  <si>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</si>
  <si>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</si>
  <si>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</si>
  <si>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</si>
  <si>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</si>
  <si>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</si>
  <si>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</si>
  <si>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</si>
  <si>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</si>
  <si>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</si>
  <si>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</si>
  <si>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</si>
  <si>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</si>
  <si>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</si>
  <si>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</si>
  <si>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</si>
  <si>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</si>
  <si>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</si>
  <si>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</si>
  <si>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</si>
  <si>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</si>
  <si>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</si>
  <si>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</si>
  <si>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</si>
  <si>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</si>
  <si>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</si>
  <si>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</si>
  <si>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</si>
  <si>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</si>
  <si>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</si>
  <si>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</si>
  <si>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</si>
  <si>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</si>
  <si>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</si>
  <si>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</si>
  <si>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</si>
  <si>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</si>
  <si>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</si>
  <si>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</si>
  <si>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</si>
  <si>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</si>
  <si>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</si>
  <si>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</si>
  <si>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</si>
  <si>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</si>
  <si>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</si>
  <si>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</si>
  <si>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</si>
  <si>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</si>
  <si>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</si>
  <si>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</si>
  <si>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</si>
  <si>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</si>
  <si>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</si>
  <si>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</si>
  <si>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</si>
  <si>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</si>
  <si>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</si>
  <si>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</si>
  <si>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</si>
  <si>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</si>
  <si>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</si>
  <si>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</si>
  <si>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</si>
  <si>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</si>
  <si>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</si>
  <si>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</si>
  <si>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</si>
  <si>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</si>
  <si>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</si>
  <si>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</si>
  <si>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</si>
  <si>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</si>
  <si>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</si>
  <si>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</si>
  <si>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</si>
  <si>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</si>
  <si>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</si>
  <si>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</si>
  <si>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</si>
  <si>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</si>
  <si>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</si>
  <si>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</si>
  <si>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</si>
  <si>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</si>
  <si>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</si>
  <si>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</si>
  <si>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</si>
  <si>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</si>
  <si>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</si>
  <si>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</si>
  <si>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</si>
  <si>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</si>
  <si>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</si>
  <si>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</si>
  <si>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</si>
  <si>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</si>
  <si>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</si>
  <si>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</si>
  <si>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</si>
  <si>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</si>
  <si>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</si>
  <si>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</si>
  <si>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</si>
  <si>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</si>
  <si>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</si>
  <si>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</si>
  <si>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</si>
  <si>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</si>
  <si>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</si>
  <si>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</si>
  <si>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</si>
  <si>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</si>
  <si>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</si>
  <si>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</si>
  <si>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</si>
  <si>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</si>
  <si>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</si>
  <si>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</si>
  <si>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</si>
  <si>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</si>
  <si>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</si>
  <si>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</si>
  <si>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</si>
  <si>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</si>
  <si>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</si>
  <si>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</si>
  <si>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</si>
  <si>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</si>
  <si>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</si>
  <si>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</si>
  <si>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</si>
  <si>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</si>
  <si>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</si>
  <si>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</si>
  <si>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</si>
  <si>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</si>
  <si>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</si>
  <si>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</si>
  <si>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</si>
  <si>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</si>
  <si>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</si>
  <si>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</si>
  <si>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</si>
  <si>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</si>
  <si>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</si>
  <si>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</si>
  <si>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</si>
  <si>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</si>
  <si>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</si>
  <si>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</si>
  <si>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</si>
  <si>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</si>
  <si>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</si>
  <si>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</si>
  <si>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</si>
  <si>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</si>
  <si>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</si>
  <si>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</si>
  <si>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</si>
  <si>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</si>
  <si>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</si>
  <si>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</si>
  <si>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</si>
  <si>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</si>
  <si>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</si>
  <si>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</si>
  <si>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</si>
  <si>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</si>
  <si>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</si>
  <si>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</si>
  <si>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</si>
  <si>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</si>
  <si>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</si>
  <si>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</si>
  <si>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</si>
  <si>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</si>
  <si>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</si>
  <si>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</si>
  <si>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</si>
  <si>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</si>
  <si>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</si>
  <si>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</si>
  <si>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</si>
  <si>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</si>
  <si>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</si>
  <si>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</si>
  <si>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</si>
  <si>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</si>
  <si>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</si>
  <si>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</si>
  <si>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</si>
  <si>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</si>
  <si>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</si>
  <si>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</si>
  <si>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</si>
  <si>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</si>
  <si>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</si>
  <si>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</si>
  <si>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</si>
  <si>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</si>
  <si>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</si>
  <si>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</si>
  <si>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</si>
  <si>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</si>
  <si>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</si>
  <si>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</si>
  <si>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</si>
  <si>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</si>
  <si>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</si>
  <si>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</si>
  <si>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</si>
  <si>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</si>
  <si>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</si>
  <si>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</si>
  <si>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</si>
  <si>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</si>
  <si>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</si>
  <si>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</si>
  <si>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</si>
  <si>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</si>
  <si>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</si>
  <si>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</si>
  <si>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</si>
  <si>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</si>
  <si>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</si>
  <si>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</si>
  <si>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</si>
  <si>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</si>
  <si>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</si>
  <si>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</si>
  <si>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</si>
  <si>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</si>
  <si>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</si>
  <si>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</si>
  <si>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</si>
  <si>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</si>
  <si>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</si>
  <si>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</si>
  <si>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</si>
  <si>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</si>
  <si>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</si>
  <si>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</si>
  <si>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</si>
  <si>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</si>
  <si>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</si>
  <si>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</si>
  <si>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</si>
  <si>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</si>
  <si>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</si>
  <si>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</si>
  <si>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</si>
  <si>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</si>
  <si>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</si>
  <si>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</si>
  <si>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</si>
  <si>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</si>
  <si>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</si>
  <si>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</si>
  <si>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</si>
  <si>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</si>
  <si>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</si>
  <si>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</si>
  <si>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</si>
  <si>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</si>
  <si>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</si>
  <si>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</si>
  <si>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</si>
  <si>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</si>
  <si>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</si>
  <si>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</si>
  <si>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</si>
  <si>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</si>
  <si>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</si>
  <si>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</si>
  <si>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</si>
  <si>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</si>
  <si>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</si>
  <si>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</si>
  <si>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</si>
  <si>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</si>
  <si>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</si>
  <si>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</si>
  <si>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</si>
  <si>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</si>
  <si>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</si>
  <si>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</si>
  <si>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</si>
  <si>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</si>
  <si>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</si>
  <si>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</si>
  <si>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</si>
  <si>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</si>
  <si>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</si>
  <si>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</si>
  <si>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</si>
  <si>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</si>
  <si>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</si>
  <si>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</si>
  <si>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</si>
  <si>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</si>
  <si>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</si>
  <si>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</si>
  <si>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</si>
  <si>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</si>
  <si>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</si>
  <si>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</si>
  <si>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</si>
  <si>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</si>
  <si>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</si>
  <si>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</si>
  <si>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</si>
  <si>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</si>
  <si>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</si>
  <si>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</si>
  <si>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</si>
  <si>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</si>
  <si>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</si>
  <si>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</si>
  <si>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</si>
  <si>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</si>
  <si>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</si>
  <si>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</si>
  <si>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</si>
  <si>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</si>
  <si>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</si>
  <si>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</si>
  <si>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</si>
  <si>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</si>
  <si>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</si>
  <si>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</si>
  <si>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</si>
  <si>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</si>
  <si>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</si>
  <si>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</si>
  <si>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</si>
  <si>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</si>
  <si>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</si>
  <si>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</si>
  <si>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</si>
  <si>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</si>
  <si>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</si>
  <si>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</si>
  <si>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</si>
  <si>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</si>
  <si>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</si>
  <si>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</si>
  <si>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</si>
  <si>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</si>
  <si>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</si>
  <si>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</si>
  <si>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</si>
  <si>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</si>
  <si>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</si>
  <si>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</si>
  <si>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</si>
  <si>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</si>
  <si>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</si>
  <si>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</si>
  <si>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</si>
  <si>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</si>
  <si>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</si>
  <si>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</si>
  <si>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</si>
  <si>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</si>
  <si>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</si>
  <si>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</si>
  <si>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</si>
  <si>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</si>
  <si>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</si>
  <si>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</si>
  <si>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</si>
  <si>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</si>
  <si>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</si>
  <si>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</si>
  <si>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</si>
  <si>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</si>
  <si>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</si>
  <si>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</si>
  <si>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</si>
  <si>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</si>
  <si>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</si>
  <si>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</si>
  <si>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</si>
  <si>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</si>
  <si>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</si>
  <si>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</si>
  <si>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</si>
  <si>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</si>
  <si>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</si>
  <si>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</si>
  <si>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</si>
  <si>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</si>
  <si>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</si>
  <si>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</si>
  <si>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</si>
  <si>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</si>
  <si>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</si>
  <si>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</si>
  <si>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</si>
  <si>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</si>
  <si>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</si>
  <si>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</si>
  <si>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</si>
  <si>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</si>
  <si>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</si>
  <si>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</si>
  <si>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</si>
  <si>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</si>
  <si>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</si>
  <si>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</si>
  <si>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</si>
  <si>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</si>
  <si>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</si>
  <si>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</si>
  <si>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</si>
  <si>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</si>
  <si>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</si>
  <si>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</si>
  <si>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</si>
  <si>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</si>
  <si>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</si>
  <si>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</si>
  <si>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</si>
  <si>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</si>
  <si>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</si>
  <si>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</si>
  <si>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</si>
  <si>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</si>
  <si>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</si>
  <si>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</si>
  <si>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</si>
  <si>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</si>
  <si>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</si>
  <si>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</si>
  <si>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</si>
  <si>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</si>
  <si>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</si>
  <si>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</si>
  <si>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</si>
  <si>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</si>
  <si>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</si>
  <si>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</si>
  <si>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</si>
  <si>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</si>
  <si>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</si>
  <si>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</si>
  <si>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</si>
  <si>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</si>
  <si>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</si>
  <si>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</si>
  <si>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</si>
  <si>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</si>
  <si>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</si>
  <si>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</si>
  <si>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</si>
  <si>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</si>
  <si>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</si>
  <si>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</si>
  <si>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</si>
  <si>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</si>
  <si>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</si>
  <si>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</si>
  <si>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</si>
  <si>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</si>
  <si>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</si>
  <si>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</si>
  <si>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</si>
  <si>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</si>
  <si>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</si>
  <si>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</si>
  <si>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</si>
  <si>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</si>
  <si>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</si>
  <si>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</si>
  <si>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</si>
  <si>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</si>
  <si>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</si>
  <si>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</si>
  <si>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</si>
  <si>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</si>
  <si>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</si>
  <si>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</si>
  <si>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</si>
  <si>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</si>
  <si>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</si>
  <si>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</si>
  <si>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</si>
  <si>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</si>
  <si>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</si>
  <si>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</si>
  <si>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</si>
  <si>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</si>
  <si>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</si>
  <si>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</si>
  <si>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</si>
  <si>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</si>
  <si>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</si>
  <si>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</si>
  <si>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</si>
  <si>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</si>
  <si>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</si>
  <si>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</si>
  <si>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</si>
  <si>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</si>
  <si>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</si>
  <si>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</si>
  <si>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</si>
  <si>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</si>
  <si>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</si>
  <si>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</si>
  <si>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</si>
  <si>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</si>
  <si>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</si>
  <si>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</si>
  <si>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</si>
  <si>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</si>
  <si>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</si>
  <si>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</si>
  <si>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</si>
  <si>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</si>
  <si>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</si>
  <si>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</si>
  <si>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</si>
  <si>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</si>
  <si>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</si>
  <si>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</si>
  <si>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</si>
  <si>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</si>
  <si>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</si>
  <si>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</si>
  <si>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</si>
  <si>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</si>
  <si>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</si>
  <si>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</si>
  <si>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</si>
  <si>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</si>
  <si>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</si>
  <si>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</si>
  <si>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</si>
  <si>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</si>
  <si>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</si>
  <si>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</si>
  <si>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</si>
  <si>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</si>
  <si>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</si>
  <si>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</si>
  <si>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</si>
  <si>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</si>
  <si>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</si>
  <si>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</si>
  <si>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</si>
  <si>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</si>
  <si>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</si>
  <si>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</si>
  <si>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</si>
  <si>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</si>
  <si>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</si>
  <si>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</si>
  <si>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</si>
  <si>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</si>
  <si>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</si>
  <si>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</si>
  <si>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</si>
  <si>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</si>
  <si>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</si>
  <si>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</si>
  <si>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</si>
  <si>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</si>
  <si>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</si>
  <si>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</si>
  <si>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</si>
  <si>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</si>
  <si>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</si>
  <si>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</si>
  <si>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</si>
  <si>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</si>
  <si>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</si>
  <si>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</si>
  <si>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</si>
  <si>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</si>
  <si>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</si>
  <si>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</si>
  <si>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</si>
  <si>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</si>
  <si>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</si>
  <si>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</si>
  <si>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</si>
  <si>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</si>
  <si>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</si>
  <si>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</si>
  <si>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</si>
  <si>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</si>
  <si>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</si>
  <si>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</si>
  <si>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</si>
  <si>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</si>
  <si>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</si>
  <si>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</si>
  <si>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</si>
  <si>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</si>
  <si>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</si>
  <si>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</si>
  <si>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</si>
  <si>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</si>
  <si>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</si>
  <si>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</si>
  <si>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</si>
  <si>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</si>
  <si>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</si>
  <si>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</si>
  <si>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</si>
  <si>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</si>
  <si>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</si>
  <si>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</si>
  <si>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</si>
  <si>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</si>
  <si>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</si>
  <si>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</si>
  <si>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</si>
  <si>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</si>
  <si>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</si>
  <si>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</si>
  <si>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</si>
  <si>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</si>
  <si>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</si>
  <si>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</si>
  <si>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</si>
  <si>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</si>
  <si>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</si>
  <si>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</si>
  <si>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</si>
  <si>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</si>
  <si>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</si>
  <si>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</si>
  <si>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</si>
  <si>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</si>
  <si>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</si>
  <si>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</si>
  <si>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</si>
  <si>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</si>
  <si>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</si>
  <si>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</si>
  <si>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</si>
  <si>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</si>
  <si>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</si>
  <si>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</si>
  <si>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</si>
  <si>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</si>
  <si>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</si>
  <si>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</si>
  <si>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</si>
  <si>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</si>
  <si>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</si>
  <si>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</si>
  <si>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</si>
  <si>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</si>
  <si>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</si>
  <si>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</si>
  <si>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</si>
  <si>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</si>
  <si>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</si>
  <si>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</si>
  <si>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</si>
  <si>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</si>
  <si>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</si>
  <si>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</si>
  <si>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</si>
  <si>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</si>
  <si>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</si>
  <si>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</si>
  <si>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</si>
  <si>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</si>
  <si>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</si>
  <si>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</si>
  <si>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</si>
  <si>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</si>
  <si>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</si>
  <si>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</si>
  <si>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</si>
  <si>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</si>
  <si>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</si>
  <si>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</si>
  <si>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</si>
  <si>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</si>
  <si>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</si>
  <si>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</si>
  <si>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</si>
  <si>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</si>
  <si>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</si>
  <si>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</si>
  <si>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</si>
  <si>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</si>
  <si>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</si>
  <si>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</si>
  <si>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</si>
  <si>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</si>
  <si>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</si>
  <si>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</si>
  <si>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</si>
  <si>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</si>
  <si>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</si>
  <si>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</si>
  <si>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</si>
  <si>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</si>
  <si>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</si>
  <si>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</si>
  <si>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</si>
  <si>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</si>
  <si>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</si>
  <si>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</si>
  <si>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</si>
  <si>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</si>
  <si>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</si>
  <si>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</si>
  <si>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</si>
  <si>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</si>
  <si>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</si>
  <si>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</si>
  <si>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</si>
  <si>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</si>
  <si>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</si>
  <si>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</si>
  <si>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</si>
  <si>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</si>
  <si>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</si>
  <si>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</si>
  <si>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</si>
  <si>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</si>
  <si>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</si>
  <si>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</si>
  <si>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</si>
  <si>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</si>
  <si>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</si>
  <si>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</si>
  <si>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</si>
  <si>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</si>
  <si>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</si>
  <si>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</si>
  <si>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</si>
  <si>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</si>
  <si>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</si>
  <si>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</si>
  <si>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</si>
  <si>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</si>
  <si>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</si>
  <si>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</si>
  <si>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</si>
  <si>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</si>
  <si>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</si>
  <si>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</si>
  <si>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</si>
  <si>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</si>
  <si>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</si>
  <si>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</si>
  <si>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</si>
  <si>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</si>
  <si>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</si>
  <si>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</si>
  <si>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</si>
  <si>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</si>
  <si>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</si>
  <si>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</si>
  <si>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</si>
  <si>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</si>
  <si>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</si>
  <si>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</si>
  <si>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</si>
  <si>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</si>
  <si>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</si>
  <si>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</si>
  <si>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</si>
  <si>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</si>
  <si>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</si>
  <si>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</si>
  <si>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</si>
  <si>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</si>
  <si>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</si>
  <si>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</si>
  <si>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</si>
  <si>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</si>
  <si>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</si>
  <si>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</si>
  <si>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</si>
  <si>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</si>
  <si>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</si>
  <si>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</si>
  <si>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</si>
  <si>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</si>
  <si>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</si>
  <si>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</si>
  <si>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</si>
  <si>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</si>
  <si>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</si>
  <si>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</si>
  <si>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</si>
  <si>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</si>
  <si>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</si>
  <si>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</si>
  <si>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</si>
  <si>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</si>
  <si>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</si>
  <si>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</si>
  <si>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</si>
  <si>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</si>
  <si>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</si>
  <si>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</si>
  <si>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</si>
  <si>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</si>
  <si>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</si>
  <si>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</si>
  <si>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</si>
  <si>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</si>
  <si>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</si>
  <si>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</si>
  <si>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</si>
  <si>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</si>
  <si>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</si>
  <si>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</si>
  <si>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</si>
  <si>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</si>
  <si>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</si>
  <si>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</si>
  <si>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</si>
  <si>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</si>
  <si>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</si>
  <si>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</si>
  <si>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</si>
  <si>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</si>
  <si>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</si>
  <si>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</si>
  <si>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</si>
  <si>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</si>
  <si>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</si>
  <si>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</si>
  <si>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</si>
  <si>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</si>
  <si>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</si>
  <si>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</si>
  <si>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</si>
  <si>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</si>
  <si>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</si>
  <si>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</si>
  <si>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</si>
  <si>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</si>
  <si>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</si>
  <si>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</si>
  <si>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</si>
  <si>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</si>
  <si>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</si>
  <si>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</si>
  <si>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</si>
  <si>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</si>
  <si>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</si>
  <si>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</si>
  <si>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</si>
  <si>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</si>
  <si>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</si>
  <si>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</si>
  <si>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</si>
  <si>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</si>
  <si>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</si>
  <si>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</si>
  <si>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</si>
  <si>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</si>
  <si>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</si>
  <si>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</si>
  <si>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</si>
  <si>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</si>
  <si>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</si>
  <si>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</si>
  <si>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</si>
  <si>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</si>
  <si>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</si>
  <si>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</si>
  <si>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</si>
  <si>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</si>
  <si>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</si>
  <si>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</si>
  <si>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</si>
  <si>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</si>
  <si>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</si>
  <si>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</si>
  <si>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</si>
  <si>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</si>
  <si>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</si>
  <si>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</si>
  <si>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</si>
  <si>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</si>
  <si>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</si>
  <si>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</si>
  <si>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</si>
  <si>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</si>
  <si>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</si>
  <si>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</si>
  <si>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</si>
  <si>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</si>
  <si>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</si>
  <si>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</si>
  <si>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</si>
  <si>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</si>
  <si>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</si>
  <si>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</si>
  <si>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</si>
  <si>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</si>
  <si>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</si>
  <si>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</si>
  <si>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</si>
  <si>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</si>
  <si>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</si>
  <si>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</si>
  <si>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</si>
  <si>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</si>
  <si>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</si>
  <si>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</si>
  <si>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</si>
  <si>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</si>
  <si>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</si>
  <si>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</si>
  <si>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</si>
  <si>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</si>
  <si>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</si>
  <si>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</si>
  <si>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</si>
  <si>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</si>
  <si>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</si>
  <si>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</si>
  <si>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</si>
  <si>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</si>
  <si>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</si>
  <si>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</si>
  <si>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</si>
  <si>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</si>
  <si>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</si>
  <si>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</si>
  <si>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</si>
  <si>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</si>
  <si>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</si>
  <si>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</si>
  <si>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</si>
  <si>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</si>
  <si>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</si>
  <si>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</si>
  <si>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</si>
  <si>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</si>
  <si>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</si>
  <si>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</si>
  <si>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</si>
  <si>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</si>
  <si>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</si>
  <si>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</si>
  <si>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</si>
  <si>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</si>
  <si>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</si>
  <si>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</si>
  <si>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</si>
  <si>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</si>
  <si>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</si>
  <si>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</si>
  <si>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</si>
  <si>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</si>
  <si>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</si>
  <si>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</si>
  <si>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</si>
  <si>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</si>
  <si>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</si>
  <si>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</si>
  <si>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</si>
  <si>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</si>
  <si>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</si>
  <si>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</si>
  <si>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</si>
  <si>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</si>
  <si>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</si>
  <si>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</si>
  <si>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</si>
  <si>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</si>
  <si>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</si>
  <si>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</si>
  <si>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</si>
  <si>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</si>
  <si>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</si>
  <si>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</si>
  <si>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</si>
  <si>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</si>
  <si>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</si>
  <si>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</si>
  <si>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</si>
  <si>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</si>
  <si>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</si>
  <si>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</si>
  <si>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</si>
  <si>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</si>
  <si>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</si>
  <si>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</si>
  <si>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</si>
  <si>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</si>
  <si>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</si>
  <si>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</si>
  <si>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</si>
  <si>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</si>
  <si>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</si>
  <si>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</si>
  <si>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</si>
  <si>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</si>
  <si>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</si>
  <si>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</si>
  <si>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</si>
  <si>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</si>
  <si>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</si>
  <si>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</si>
  <si>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</si>
  <si>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</si>
  <si>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</si>
  <si>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</si>
  <si>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</si>
  <si>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</si>
  <si>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</si>
  <si>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</si>
  <si>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</si>
  <si>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</si>
  <si>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</si>
  <si>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</si>
  <si>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</si>
  <si>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</si>
  <si>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</si>
  <si>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</si>
  <si>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</si>
  <si>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</si>
  <si>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</si>
  <si>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</si>
  <si>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</si>
  <si>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</si>
  <si>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</si>
  <si>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</si>
  <si>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</si>
  <si>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</si>
  <si>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</si>
  <si>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</si>
  <si>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</si>
  <si>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</si>
  <si>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</si>
  <si>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</si>
  <si>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</si>
  <si>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</si>
  <si>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</si>
  <si>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</si>
  <si>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</si>
  <si>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</si>
  <si>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</si>
  <si>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</si>
  <si>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</si>
  <si>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</si>
  <si>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</si>
  <si>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</si>
  <si>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</si>
  <si>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</si>
  <si>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</si>
  <si>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</si>
  <si>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</si>
  <si>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</si>
  <si>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</si>
  <si>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</si>
  <si>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</si>
  <si>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</si>
  <si>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</si>
  <si>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</si>
  <si>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</si>
  <si>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</si>
  <si>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</si>
  <si>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</si>
  <si>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</si>
  <si>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</si>
  <si>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</si>
  <si>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</si>
  <si>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</si>
  <si>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</si>
  <si>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</si>
  <si>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</si>
  <si>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</si>
  <si>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</si>
  <si>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</si>
  <si>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</si>
  <si>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</si>
  <si>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</si>
  <si>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</si>
  <si>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</si>
  <si>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</si>
  <si>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</si>
  <si>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</si>
  <si>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</si>
  <si>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</si>
  <si>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</si>
  <si>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</si>
  <si>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</si>
  <si>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</si>
  <si>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</si>
  <si>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</si>
  <si>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</si>
  <si>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</si>
  <si>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</si>
  <si>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</si>
  <si>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</si>
  <si>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</si>
  <si>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</si>
  <si>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</si>
  <si>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</si>
  <si>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</si>
  <si>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</si>
  <si>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</si>
  <si>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</si>
  <si>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</si>
  <si>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</si>
  <si>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</si>
  <si>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</si>
  <si>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</si>
  <si>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</si>
  <si>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</si>
  <si>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</si>
  <si>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</si>
  <si>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</si>
  <si>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</si>
  <si>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</si>
  <si>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</si>
  <si>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</si>
  <si>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</si>
  <si>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</si>
  <si>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</si>
  <si>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</si>
  <si>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</si>
  <si>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</si>
  <si>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</si>
  <si>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</si>
  <si>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</si>
  <si>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</si>
  <si>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</si>
  <si>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</si>
  <si>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</si>
  <si>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</si>
  <si>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</si>
  <si>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</si>
  <si>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</si>
  <si>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</si>
  <si>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</si>
  <si>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</si>
  <si>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</si>
  <si>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</si>
  <si>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</si>
  <si>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</si>
  <si>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</si>
  <si>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</si>
  <si>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</si>
  <si>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</si>
  <si>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</si>
  <si>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</si>
  <si>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</si>
  <si>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</si>
  <si>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</si>
  <si>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</si>
  <si>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</si>
  <si>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</si>
  <si>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</si>
  <si>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</si>
  <si>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</si>
  <si>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</si>
  <si>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</si>
  <si>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</si>
  <si>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</si>
  <si>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</si>
  <si>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</si>
  <si>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</si>
  <si>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</si>
  <si>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</si>
  <si>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</si>
  <si>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</si>
  <si>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</si>
  <si>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</si>
  <si>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</si>
  <si>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</si>
  <si>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</si>
  <si>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</si>
  <si>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</si>
  <si>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</si>
  <si>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</si>
  <si>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</si>
  <si>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</si>
  <si>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</si>
  <si>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</si>
  <si>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</si>
  <si>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</si>
  <si>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</si>
  <si>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</si>
  <si>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</si>
  <si>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</si>
  <si>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</si>
  <si>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</si>
  <si>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</si>
  <si>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</si>
  <si>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</si>
  <si>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</si>
  <si>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</si>
  <si>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</si>
  <si>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</si>
  <si>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</si>
  <si>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</si>
  <si>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</si>
  <si>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</si>
  <si>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</si>
  <si>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</si>
  <si>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</si>
  <si>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</si>
  <si>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</si>
  <si>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</si>
  <si>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</si>
  <si>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</si>
  <si>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</si>
  <si>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</si>
  <si>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</si>
  <si>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</si>
  <si>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</si>
  <si>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</si>
  <si>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</si>
  <si>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</si>
  <si>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</si>
  <si>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</si>
  <si>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</si>
  <si>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</si>
  <si>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</si>
  <si>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</si>
  <si>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</si>
  <si>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</si>
  <si>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</si>
  <si>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</si>
  <si>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</si>
  <si>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</si>
  <si>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</si>
  <si>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</si>
  <si>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</si>
  <si>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</si>
  <si>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</si>
  <si>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</si>
  <si>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</si>
  <si>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</si>
  <si>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</si>
  <si>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</si>
  <si>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</si>
  <si>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</si>
  <si>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</si>
  <si>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</si>
  <si>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</si>
  <si>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</si>
  <si>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</si>
  <si>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</si>
  <si>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</si>
  <si>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</si>
  <si>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</si>
  <si>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</si>
  <si>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</si>
  <si>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</si>
  <si>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</si>
  <si>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</si>
  <si>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</si>
  <si>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</si>
  <si>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</si>
  <si>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</si>
  <si>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</si>
  <si>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</si>
  <si>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</si>
  <si>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</si>
  <si>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</si>
  <si>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</si>
  <si>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</si>
  <si>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</si>
  <si>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</si>
  <si>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</si>
  <si>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</si>
  <si>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</si>
  <si>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</si>
  <si>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</si>
  <si>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</si>
  <si>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</si>
  <si>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</si>
  <si>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</si>
  <si>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</si>
  <si>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</si>
  <si>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</si>
  <si>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</si>
  <si>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</si>
  <si>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</si>
  <si>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</si>
  <si>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</si>
  <si>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</si>
  <si>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</si>
  <si>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</si>
  <si>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</si>
  <si>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</si>
  <si>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</si>
  <si>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</si>
  <si>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</si>
  <si>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</si>
  <si>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</si>
  <si>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</si>
  <si>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</si>
  <si>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</si>
  <si>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</si>
  <si>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</si>
  <si>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</si>
  <si>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</si>
  <si>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</si>
  <si>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</si>
  <si>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</si>
  <si>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</si>
  <si>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</si>
  <si>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</si>
  <si>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</si>
  <si>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</si>
  <si>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</si>
  <si>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</si>
  <si>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</si>
  <si>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</si>
  <si>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</si>
  <si>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</si>
  <si>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</si>
  <si>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</si>
  <si>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</si>
  <si>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</si>
  <si>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</si>
  <si>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</si>
  <si>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</si>
  <si>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</si>
  <si>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</si>
  <si>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</si>
  <si>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</si>
  <si>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</si>
  <si>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</si>
  <si>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</si>
  <si>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</si>
  <si>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</si>
  <si>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</si>
  <si>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</si>
  <si>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</si>
  <si>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</si>
  <si>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</si>
  <si>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</si>
  <si>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</si>
  <si>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</si>
  <si>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</si>
  <si>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</si>
  <si>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</si>
  <si>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</si>
  <si>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</si>
  <si>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</si>
  <si>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</si>
  <si>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</si>
  <si>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</si>
  <si>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</si>
  <si>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</si>
  <si>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</si>
  <si>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</si>
  <si>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</si>
  <si>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</si>
  <si>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</si>
  <si>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</si>
  <si>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</si>
  <si>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</si>
  <si>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</si>
  <si>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</si>
  <si>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</si>
  <si>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</si>
  <si>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</si>
  <si>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</si>
  <si>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</si>
  <si>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</si>
  <si>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</si>
  <si>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</si>
  <si>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</si>
  <si>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</si>
  <si>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</si>
  <si>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</si>
  <si>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</si>
  <si>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</si>
  <si>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</si>
  <si>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</si>
  <si>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</si>
  <si>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</si>
  <si>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</si>
  <si>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</si>
  <si>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</si>
  <si>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</si>
  <si>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</si>
  <si>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</si>
  <si>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</si>
  <si>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</si>
  <si>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</si>
  <si>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</si>
  <si>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</si>
  <si>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</si>
  <si>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</si>
  <si>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</si>
  <si>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</si>
  <si>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</si>
  <si>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</si>
  <si>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</si>
  <si>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</si>
  <si>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</si>
  <si>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</si>
  <si>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</si>
  <si>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</si>
  <si>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</si>
  <si>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</si>
  <si>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</si>
  <si>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</si>
  <si>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</si>
  <si>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</si>
  <si>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</si>
  <si>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</si>
  <si>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</si>
  <si>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</si>
  <si>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</si>
  <si>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</si>
  <si>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</si>
  <si>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</si>
  <si>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</si>
  <si>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</si>
  <si>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</si>
  <si>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</si>
  <si>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</si>
  <si>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</si>
  <si>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</si>
  <si>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</si>
  <si>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</si>
  <si>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</si>
  <si>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</si>
  <si>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</si>
  <si>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</si>
  <si>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</si>
  <si>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</si>
  <si>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</si>
  <si>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</si>
  <si>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</si>
  <si>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</si>
  <si>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</si>
  <si>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</si>
  <si>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</si>
  <si>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</si>
  <si>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</si>
  <si>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</si>
  <si>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</si>
  <si>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</si>
  <si>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</si>
  <si>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</si>
  <si>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</si>
  <si>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</si>
  <si>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</si>
  <si>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</si>
  <si>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</si>
  <si>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</si>
  <si>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</si>
  <si>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</si>
  <si>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</si>
  <si>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</si>
  <si>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</si>
  <si>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</si>
  <si>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</si>
  <si>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</si>
  <si>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</si>
  <si>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</si>
  <si>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</si>
  <si>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</si>
  <si>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</si>
  <si>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</si>
  <si>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</si>
  <si>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</si>
  <si>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</si>
  <si>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</si>
  <si>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</si>
  <si>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</si>
  <si>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</si>
  <si>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</si>
  <si>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</si>
  <si>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</si>
  <si>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</si>
  <si>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</si>
  <si>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</si>
  <si>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</si>
  <si>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</si>
  <si>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</si>
  <si>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</si>
  <si>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</si>
  <si>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</si>
  <si>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</si>
  <si>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</si>
  <si>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</si>
  <si>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</si>
  <si>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</si>
  <si>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</si>
  <si>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</si>
  <si>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</si>
  <si>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</si>
  <si>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</si>
  <si>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</si>
  <si>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</si>
  <si>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</si>
  <si>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</si>
  <si>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</si>
  <si>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</si>
  <si>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</si>
  <si>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</si>
  <si>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</si>
  <si>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</si>
  <si>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</si>
  <si>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</si>
  <si>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</si>
  <si>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</si>
  <si>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</si>
  <si>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</si>
  <si>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</si>
  <si>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</si>
  <si>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</si>
  <si>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</si>
  <si>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</si>
  <si>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</si>
  <si>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</si>
  <si>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</si>
  <si>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</si>
  <si>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</si>
  <si>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</si>
  <si>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</si>
  <si>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</si>
  <si>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</si>
  <si>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</si>
  <si>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</si>
  <si>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</si>
  <si>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</si>
  <si>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</si>
  <si>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</si>
  <si>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</si>
  <si>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</si>
  <si>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</si>
  <si>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</si>
  <si>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</si>
  <si>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</si>
  <si>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</si>
  <si>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</si>
  <si>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</si>
  <si>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</si>
  <si>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</si>
  <si>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</si>
  <si>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</si>
  <si>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</si>
  <si>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</si>
  <si>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</si>
  <si>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</si>
  <si>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</si>
  <si>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</si>
  <si>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</si>
  <si>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</si>
  <si>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</si>
  <si>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</si>
  <si>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</si>
  <si>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</si>
  <si>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</si>
  <si>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</si>
  <si>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</si>
  <si>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</si>
  <si>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</si>
  <si>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</si>
  <si>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</si>
  <si>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</si>
  <si>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</si>
  <si>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</si>
  <si>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</si>
  <si>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</si>
  <si>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</si>
  <si>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</si>
  <si>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</si>
  <si>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</si>
  <si>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</si>
  <si>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</si>
  <si>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</si>
  <si>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</si>
  <si>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</si>
  <si>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</si>
  <si>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</si>
  <si>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</si>
  <si>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</si>
  <si>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</si>
  <si>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</si>
  <si>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</si>
  <si>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</si>
  <si>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</si>
  <si>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</si>
  <si>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</si>
  <si>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</si>
  <si>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</si>
  <si>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</si>
  <si>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</si>
  <si>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</si>
  <si>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</si>
  <si>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</si>
  <si>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</si>
  <si>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</si>
  <si>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</si>
  <si>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</si>
  <si>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</si>
  <si>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</si>
  <si>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</si>
  <si>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</si>
  <si>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</si>
  <si>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</si>
  <si>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</si>
  <si>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</si>
  <si>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</si>
  <si>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</si>
  <si>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</si>
  <si>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</si>
  <si>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</si>
  <si>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</si>
  <si>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</si>
  <si>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</si>
  <si>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</si>
  <si>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</si>
  <si>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</si>
  <si>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</si>
  <si>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</si>
  <si>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</si>
  <si>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</si>
  <si>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</si>
  <si>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</si>
  <si>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</si>
  <si>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</si>
  <si>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</si>
  <si>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</si>
  <si>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</si>
  <si>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</si>
  <si>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</si>
  <si>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</si>
  <si>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</si>
  <si>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</si>
  <si>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</si>
  <si>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</si>
  <si>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</si>
  <si>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</si>
  <si>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</si>
  <si>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</si>
  <si>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</si>
  <si>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</si>
  <si>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</si>
  <si>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</si>
  <si>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</si>
  <si>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</si>
  <si>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</si>
  <si>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</si>
  <si>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</si>
  <si>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</si>
  <si>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</si>
  <si>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</si>
  <si>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</si>
  <si>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</si>
  <si>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</si>
  <si>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</si>
  <si>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</si>
  <si>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</si>
  <si>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</si>
  <si>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</si>
  <si>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</si>
  <si>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</si>
  <si>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</si>
  <si>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</si>
  <si>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</si>
  <si>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</si>
  <si>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</si>
  <si>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</si>
  <si>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</si>
  <si>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</si>
  <si>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</si>
  <si>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</si>
  <si>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</si>
  <si>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</si>
  <si>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</si>
  <si>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</si>
  <si>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</si>
  <si>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</si>
  <si>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</si>
  <si>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</si>
  <si>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</si>
  <si>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</si>
  <si>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</si>
  <si>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</si>
  <si>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</si>
  <si>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</si>
  <si>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</si>
  <si>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</si>
  <si>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</si>
  <si>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</si>
  <si>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</si>
  <si>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</si>
  <si>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</si>
  <si>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</si>
  <si>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</si>
  <si>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</si>
  <si>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</si>
  <si>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</si>
  <si>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</si>
  <si>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</si>
  <si>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</si>
  <si>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</si>
  <si>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</si>
  <si>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</si>
  <si>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</si>
  <si>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</si>
  <si>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</si>
  <si>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</si>
  <si>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</si>
  <si>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</si>
  <si>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</si>
  <si>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</si>
  <si>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</si>
  <si>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</si>
  <si>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</si>
  <si>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</si>
  <si>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</si>
  <si>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</si>
  <si>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</si>
  <si>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</si>
  <si>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</si>
  <si>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</si>
  <si>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</si>
  <si>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</si>
  <si>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</si>
  <si>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</si>
  <si>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</si>
  <si>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</si>
  <si>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</si>
  <si>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</si>
  <si>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</si>
  <si>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</si>
  <si>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</si>
  <si>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</si>
  <si>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</si>
  <si>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</si>
  <si>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</si>
  <si>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</si>
  <si>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</si>
  <si>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</si>
  <si>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</si>
  <si>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</si>
  <si>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</si>
  <si>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</si>
  <si>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</si>
  <si>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</si>
  <si>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</si>
  <si>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</si>
  <si>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</si>
  <si>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</si>
  <si>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</si>
  <si>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</si>
  <si>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</si>
  <si>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</si>
  <si>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</si>
  <si>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</si>
  <si>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</si>
  <si>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</si>
  <si>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</si>
  <si>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</si>
  <si>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</si>
  <si>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</si>
  <si>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</si>
  <si>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</si>
  <si>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</si>
  <si>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</si>
  <si>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</si>
  <si>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</si>
  <si>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</si>
  <si>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</si>
  <si>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</si>
  <si>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</si>
  <si>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</si>
  <si>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</si>
  <si>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</si>
  <si>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</si>
  <si>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</si>
  <si>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</si>
  <si>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</si>
  <si>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</si>
  <si>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</si>
  <si>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</si>
  <si>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</si>
  <si>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</si>
  <si>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</si>
  <si>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</si>
  <si>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</si>
  <si>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</si>
  <si>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</si>
  <si>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</si>
  <si>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</si>
  <si>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</si>
  <si>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</si>
  <si>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</si>
  <si>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</si>
  <si>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</si>
  <si>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</si>
  <si>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</si>
  <si>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</si>
  <si>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</si>
  <si>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</si>
  <si>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</si>
  <si>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</si>
  <si>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</si>
  <si>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</si>
  <si>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</si>
  <si>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</si>
  <si>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</si>
  <si>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</si>
  <si>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</si>
  <si>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</si>
  <si>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</si>
  <si>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</si>
  <si>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</si>
  <si>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</si>
  <si>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</si>
  <si>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</si>
  <si>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</si>
  <si>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</si>
  <si>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</si>
  <si>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</si>
  <si>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</si>
  <si>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</si>
  <si>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</si>
  <si>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</si>
  <si>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</si>
  <si>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</si>
  <si>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</si>
  <si>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</si>
  <si>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</si>
  <si>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</si>
  <si>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</si>
  <si>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</si>
  <si>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</si>
  <si>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</si>
  <si>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</si>
  <si>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</si>
  <si>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</si>
  <si>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</si>
  <si>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</si>
  <si>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</si>
  <si>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</si>
  <si>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</si>
  <si>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</si>
  <si>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</si>
  <si>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</si>
  <si>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</si>
  <si>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</si>
  <si>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</si>
  <si>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</si>
  <si>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</si>
  <si>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</si>
  <si>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</si>
  <si>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</si>
  <si>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</si>
  <si>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</si>
  <si>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</si>
  <si>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</si>
  <si>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</si>
  <si>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</si>
  <si>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</si>
  <si>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</si>
  <si>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</si>
  <si>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</si>
  <si>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</si>
  <si>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</si>
  <si>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</si>
  <si>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</si>
  <si>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</si>
  <si>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</si>
  <si>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</si>
  <si>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</si>
  <si>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</si>
  <si>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</si>
  <si>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</si>
  <si>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</si>
  <si>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</si>
  <si>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</si>
  <si>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</si>
  <si>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</si>
  <si>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</si>
  <si>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</si>
  <si>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</si>
  <si>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</si>
  <si>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</si>
  <si>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</si>
  <si>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</si>
  <si>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</si>
  <si>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</si>
  <si>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</si>
  <si>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</si>
  <si>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</si>
  <si>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</si>
  <si>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</si>
  <si>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</si>
  <si>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</si>
  <si>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</si>
  <si>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</si>
  <si>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</si>
  <si>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</si>
  <si>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</si>
  <si>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</si>
  <si>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</si>
  <si>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</si>
  <si>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</si>
  <si>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</si>
  <si>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</si>
  <si>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</si>
  <si>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</si>
  <si>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</si>
  <si>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</si>
  <si>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</si>
  <si>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</si>
  <si>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</si>
  <si>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</si>
  <si>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</si>
  <si>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</si>
  <si>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</si>
  <si>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</si>
  <si>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</si>
  <si>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</si>
  <si>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</si>
  <si>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</si>
  <si>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</si>
  <si>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</si>
  <si>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</si>
  <si>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</si>
  <si>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</si>
  <si>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</si>
  <si>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</si>
  <si>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</si>
  <si>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</si>
  <si>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</si>
  <si>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</si>
  <si>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</si>
  <si>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</si>
  <si>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</si>
  <si>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</si>
  <si>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</si>
  <si>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</si>
  <si>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</si>
  <si>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</si>
  <si>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</si>
  <si>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</si>
  <si>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</si>
  <si>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</si>
  <si>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</si>
  <si>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</si>
  <si>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</si>
  <si>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</si>
  <si>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</si>
  <si>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</si>
  <si>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</si>
  <si>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</si>
  <si>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</si>
  <si>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</si>
  <si>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</si>
  <si>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</si>
  <si>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</si>
  <si>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</si>
  <si>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</si>
  <si>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</si>
  <si>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</si>
  <si>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</si>
  <si>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</si>
  <si>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</si>
  <si>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</si>
  <si>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</si>
  <si>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</si>
  <si>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</si>
  <si>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</si>
  <si>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</si>
  <si>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</si>
  <si>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</si>
  <si>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</si>
  <si>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</si>
  <si>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</si>
  <si>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</si>
  <si>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</si>
  <si>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</si>
  <si>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</si>
  <si>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</si>
  <si>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</si>
  <si>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</si>
  <si>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</si>
  <si>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</si>
  <si>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</si>
  <si>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</si>
  <si>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</si>
  <si>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</si>
  <si>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</si>
  <si>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</si>
  <si>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</si>
  <si>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</si>
  <si>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</si>
  <si>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</si>
  <si>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</si>
  <si>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</si>
  <si>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</si>
  <si>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</si>
  <si>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</si>
  <si>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</si>
  <si>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</si>
  <si>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</si>
  <si>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</si>
  <si>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</si>
  <si>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</si>
  <si>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</si>
  <si>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</si>
  <si>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</si>
  <si>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</si>
  <si>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</si>
  <si>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</si>
  <si>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</si>
  <si>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</si>
  <si>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</si>
  <si>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</si>
  <si>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</si>
  <si>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</si>
  <si>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</si>
  <si>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</si>
  <si>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</si>
  <si>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</si>
  <si>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</si>
  <si>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</si>
  <si>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</si>
  <si>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</si>
  <si>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</si>
  <si>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</si>
  <si>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</si>
  <si>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</si>
  <si>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</si>
  <si>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</si>
  <si>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</si>
  <si>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</si>
  <si>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</si>
  <si>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</si>
  <si>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</si>
  <si>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</si>
  <si>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</si>
  <si>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</si>
  <si>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</si>
  <si>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</si>
  <si>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</si>
  <si>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</si>
  <si>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</si>
  <si>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</si>
  <si>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</si>
  <si>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</si>
  <si>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</si>
  <si>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</si>
  <si>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</si>
  <si>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</si>
  <si>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</si>
  <si>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</si>
  <si>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</si>
  <si>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</si>
  <si>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</si>
  <si>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</si>
  <si>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</si>
  <si>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</si>
  <si>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</si>
  <si>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</si>
  <si>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</si>
  <si>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</si>
  <si>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</si>
  <si>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</si>
  <si>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</si>
  <si>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</si>
  <si>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</si>
  <si>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</si>
  <si>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</si>
  <si>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</si>
  <si>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</si>
  <si>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</si>
  <si>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</si>
  <si>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</si>
  <si>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</si>
  <si>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</si>
  <si>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</si>
  <si>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</si>
  <si>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</si>
  <si>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</si>
  <si>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</si>
  <si>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</si>
  <si>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</si>
  <si>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</si>
  <si>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</si>
  <si>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</si>
  <si>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</si>
  <si>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</si>
  <si>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</si>
  <si>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</si>
  <si>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</si>
  <si>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</si>
  <si>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</si>
  <si>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</si>
  <si>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</si>
  <si>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</si>
  <si>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</si>
  <si>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</si>
  <si>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</si>
  <si>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</si>
  <si>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</si>
  <si>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</si>
  <si>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</si>
  <si>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</si>
  <si>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</si>
  <si>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</si>
  <si>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</si>
  <si>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</si>
  <si>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</si>
  <si>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</si>
  <si>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</si>
  <si>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</si>
  <si>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</si>
  <si>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</si>
  <si>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</si>
  <si>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</si>
  <si>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</si>
  <si>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</si>
  <si>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</si>
  <si>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</si>
  <si>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</si>
  <si>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</si>
  <si>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</si>
  <si>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</si>
  <si>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</si>
  <si>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</si>
  <si>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</si>
  <si>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</si>
  <si>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</si>
  <si>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</si>
  <si>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</si>
  <si>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</si>
  <si>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</si>
  <si>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</si>
  <si>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</si>
  <si>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</si>
  <si>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</si>
  <si>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</si>
  <si>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</si>
  <si>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</si>
  <si>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</si>
  <si>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</si>
  <si>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</si>
  <si>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</si>
  <si>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</si>
  <si>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</si>
  <si>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</si>
  <si>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</si>
  <si>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</si>
  <si>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</si>
  <si>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</si>
  <si>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</si>
  <si>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</si>
  <si>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</si>
  <si>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</si>
  <si>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</si>
  <si>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</si>
  <si>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</si>
  <si>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</si>
  <si>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</si>
  <si>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</si>
  <si>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</si>
  <si>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</si>
  <si>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</si>
  <si>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</si>
  <si>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</si>
  <si>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</si>
  <si>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</si>
  <si>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</si>
  <si>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</si>
  <si>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</si>
  <si>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</si>
  <si>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</si>
  <si>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</si>
  <si>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</si>
  <si>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</si>
  <si>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</si>
  <si>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</si>
  <si>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</si>
  <si>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</si>
  <si>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</si>
  <si>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</si>
  <si>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</si>
  <si>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</si>
  <si>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</si>
  <si>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</si>
  <si>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</si>
  <si>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</si>
  <si>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</si>
  <si>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</si>
  <si>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</si>
  <si>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</si>
  <si>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</si>
  <si>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</si>
  <si>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</si>
  <si>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</si>
  <si>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</si>
  <si>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</si>
  <si>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</si>
  <si>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</si>
  <si>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</si>
  <si>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</si>
  <si>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</si>
  <si>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</si>
  <si>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</si>
  <si>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</si>
  <si>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</si>
  <si>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</si>
  <si>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</si>
  <si>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</si>
  <si>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</si>
  <si>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</si>
  <si>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</si>
  <si>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</si>
  <si>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</si>
  <si>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</si>
  <si>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</si>
  <si>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</si>
  <si>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</si>
  <si>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</si>
  <si>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</si>
  <si>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</si>
  <si>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</si>
  <si>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</si>
  <si>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</si>
  <si>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</si>
  <si>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</si>
  <si>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</si>
  <si>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</si>
  <si>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</si>
  <si>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</si>
  <si>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</si>
  <si>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</si>
  <si>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</si>
  <si>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</si>
  <si>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</si>
  <si>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</si>
  <si>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</si>
  <si>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</si>
  <si>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</si>
  <si>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</si>
  <si>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</si>
  <si>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</si>
  <si>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</si>
  <si>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</si>
  <si>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</si>
  <si>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</si>
  <si>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</si>
  <si>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</si>
  <si>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</si>
  <si>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</si>
  <si>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</si>
  <si>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</si>
  <si>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</si>
  <si>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</si>
  <si>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</si>
  <si>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</si>
  <si>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</si>
  <si>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</si>
  <si>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</si>
  <si>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</si>
  <si>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</si>
  <si>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</si>
  <si>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</si>
  <si>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</si>
  <si>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</si>
  <si>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</si>
  <si>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</si>
  <si>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</si>
  <si>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</si>
  <si>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</si>
  <si>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</si>
  <si>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</si>
  <si>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</si>
  <si>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</si>
  <si>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</si>
  <si>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</si>
  <si>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</si>
  <si>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</si>
  <si>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</si>
  <si>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</si>
  <si>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</si>
  <si>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</si>
  <si>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</si>
  <si>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</si>
  <si>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</si>
  <si>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</si>
  <si>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</si>
  <si>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</si>
  <si>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</si>
  <si>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</si>
  <si>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</si>
  <si>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</si>
  <si>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</si>
  <si>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</si>
  <si>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</si>
  <si>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</si>
  <si>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</si>
  <si>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</si>
  <si>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</si>
  <si>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</si>
  <si>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</si>
  <si>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</si>
  <si>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</si>
  <si>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</si>
  <si>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</si>
  <si>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</si>
  <si>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</si>
  <si>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</si>
  <si>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</si>
  <si>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</si>
  <si>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</si>
  <si>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</si>
  <si>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</si>
  <si>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</si>
  <si>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</si>
  <si>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</si>
  <si>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</si>
  <si>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</si>
  <si>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</si>
  <si>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</si>
  <si>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</si>
  <si>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</si>
  <si>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</si>
  <si>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</si>
  <si>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</si>
  <si>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</si>
  <si>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</si>
  <si>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</si>
  <si>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</si>
  <si>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</si>
  <si>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</si>
  <si>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</si>
  <si>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</si>
  <si>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</si>
  <si>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</si>
  <si>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</si>
  <si>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</si>
  <si>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</si>
  <si>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</si>
  <si>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</si>
  <si>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</si>
  <si>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</si>
  <si>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</si>
  <si>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</si>
  <si>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</si>
  <si>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</si>
  <si>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</si>
  <si>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</si>
  <si>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</si>
  <si>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</si>
  <si>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</si>
  <si>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</si>
  <si>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</si>
  <si>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</si>
  <si>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</si>
  <si>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</si>
  <si>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</si>
  <si>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</si>
  <si>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</si>
  <si>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</si>
  <si>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</si>
  <si>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</si>
  <si>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</si>
  <si>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</si>
  <si>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</si>
  <si>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</si>
  <si>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</si>
  <si>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</si>
  <si>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</si>
  <si>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</si>
  <si>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</si>
  <si>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</si>
  <si>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</si>
  <si>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</si>
  <si>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</si>
  <si>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</si>
  <si>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</si>
  <si>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</si>
  <si>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</si>
  <si>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</si>
  <si>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</si>
  <si>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</si>
  <si>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</si>
  <si>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</si>
  <si>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</si>
  <si>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</si>
  <si>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</si>
  <si>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</si>
  <si>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</si>
  <si>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</si>
  <si>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</si>
  <si>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</si>
  <si>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</si>
  <si>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</si>
  <si>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</si>
  <si>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</si>
  <si>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</si>
  <si>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</si>
  <si>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</si>
  <si>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</si>
  <si>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</si>
  <si>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</si>
  <si>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</si>
  <si>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</si>
  <si>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</si>
  <si>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</si>
  <si>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</si>
  <si>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</si>
  <si>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</si>
  <si>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</si>
  <si>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</si>
  <si>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</si>
  <si>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</si>
  <si>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</si>
  <si>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</si>
  <si>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</si>
  <si>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</si>
  <si>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</si>
  <si>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</si>
  <si>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</si>
  <si>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</si>
  <si>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</si>
  <si>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</si>
  <si>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</si>
  <si>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</si>
  <si>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</si>
  <si>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</si>
  <si>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</si>
  <si>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</si>
  <si>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</si>
  <si>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</si>
  <si>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</si>
  <si>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</si>
  <si>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</si>
  <si>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</si>
  <si>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</si>
  <si>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</si>
  <si>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</si>
  <si>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</si>
  <si>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</si>
  <si>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</si>
  <si>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</si>
  <si>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</si>
  <si>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</si>
  <si>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</si>
  <si>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</si>
  <si>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</si>
  <si>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</si>
  <si>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</si>
  <si>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</si>
  <si>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</si>
  <si>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</si>
  <si>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</si>
  <si>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</si>
  <si>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</si>
  <si>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</si>
  <si>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</si>
  <si>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</si>
  <si>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</si>
  <si>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</si>
  <si>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</si>
  <si>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</si>
  <si>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</si>
  <si>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</si>
  <si>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</si>
  <si>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</si>
  <si>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</si>
  <si>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</si>
  <si>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</si>
  <si>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</si>
  <si>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</si>
  <si>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</si>
  <si>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</si>
  <si>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</si>
  <si>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</si>
  <si>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</si>
  <si>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</si>
  <si>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</si>
  <si>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</si>
  <si>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</si>
  <si>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</si>
  <si>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</si>
  <si>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</si>
  <si>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</si>
  <si>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</si>
  <si>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</si>
  <si>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</si>
  <si>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</si>
  <si>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</si>
  <si>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</si>
  <si>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</si>
  <si>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</si>
  <si>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</si>
  <si>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</si>
  <si>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</si>
  <si>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</si>
  <si>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</si>
  <si>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</si>
  <si>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</si>
  <si>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</si>
  <si>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</si>
  <si>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</si>
  <si>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</si>
  <si>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</si>
  <si>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</si>
  <si>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</si>
  <si>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</si>
  <si>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</si>
  <si>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</si>
  <si>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</si>
  <si>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</si>
  <si>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</si>
  <si>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</si>
  <si>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</si>
  <si>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</si>
  <si>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</si>
  <si>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</si>
  <si>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</si>
  <si>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</si>
  <si>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</si>
  <si>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</si>
  <si>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</si>
  <si>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</si>
  <si>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</si>
  <si>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</si>
  <si>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</si>
  <si>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</si>
  <si>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</si>
  <si>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</si>
  <si>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</si>
  <si>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</si>
  <si>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</si>
  <si>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</si>
  <si>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</si>
  <si>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</si>
  <si>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</si>
  <si>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</si>
  <si>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</si>
  <si>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</si>
  <si>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</si>
  <si>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</si>
  <si>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</si>
  <si>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</si>
  <si>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</si>
  <si>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</si>
  <si>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</si>
  <si>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</si>
  <si>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</si>
  <si>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</si>
  <si>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</si>
  <si>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</si>
  <si>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</si>
  <si>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</si>
  <si>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</si>
  <si>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</si>
  <si>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</si>
  <si>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</si>
  <si>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</si>
  <si>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</si>
  <si>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</si>
  <si>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</si>
  <si>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</si>
  <si>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</si>
  <si>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</si>
  <si>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</si>
  <si>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</si>
  <si>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</si>
  <si>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</si>
  <si>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</si>
  <si>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</si>
  <si>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</si>
  <si>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</si>
  <si>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</si>
  <si>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</si>
  <si>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</si>
  <si>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</si>
  <si>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</si>
  <si>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</si>
  <si>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</si>
  <si>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</si>
  <si>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</si>
  <si>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</si>
  <si>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</si>
  <si>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</si>
  <si>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</si>
  <si>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</si>
  <si>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</si>
  <si>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</si>
  <si>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</si>
  <si>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</si>
  <si>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</si>
  <si>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</si>
  <si>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</si>
  <si>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</si>
  <si>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</si>
  <si>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</si>
  <si>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</si>
  <si>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</si>
  <si>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</si>
  <si>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</si>
  <si>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</si>
  <si>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</si>
  <si>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</si>
  <si>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</si>
  <si>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</si>
  <si>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</si>
  <si>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</si>
  <si>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</si>
  <si>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</si>
  <si>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</si>
  <si>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</si>
  <si>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</si>
  <si>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</si>
  <si>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</si>
  <si>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</si>
  <si>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</si>
  <si>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</si>
  <si>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</si>
  <si>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</si>
  <si>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</si>
  <si>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</si>
  <si>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</si>
  <si>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</si>
  <si>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</si>
  <si>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</si>
  <si>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</si>
  <si>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</si>
  <si>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</si>
  <si>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</si>
  <si>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</si>
  <si>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</si>
  <si>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</si>
  <si>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</si>
  <si>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</si>
  <si>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</si>
  <si>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</si>
  <si>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</si>
  <si>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</si>
  <si>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</si>
  <si>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</si>
  <si>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</si>
  <si>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</si>
  <si>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</si>
  <si>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</si>
  <si>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</si>
  <si>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</si>
  <si>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</si>
  <si>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</si>
  <si>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</si>
  <si>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</si>
  <si>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</si>
  <si>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</si>
  <si>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</si>
  <si>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</si>
  <si>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</si>
  <si>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</si>
  <si>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</si>
  <si>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</si>
  <si>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</si>
  <si>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</si>
  <si>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</si>
  <si>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</si>
  <si>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</si>
  <si>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</si>
  <si>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</si>
  <si>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</si>
  <si>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</si>
  <si>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</si>
  <si>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</si>
  <si>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</si>
  <si>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</si>
  <si>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</si>
  <si>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</si>
  <si>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</si>
  <si>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</si>
  <si>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</si>
  <si>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</si>
  <si>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</si>
  <si>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</si>
  <si>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</si>
  <si>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</si>
  <si>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</si>
  <si>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</si>
  <si>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</si>
  <si>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</si>
  <si>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</si>
  <si>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</si>
  <si>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</si>
  <si>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</si>
  <si>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</si>
  <si>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</si>
  <si>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</si>
  <si>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</si>
  <si>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</si>
  <si>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</si>
  <si>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</si>
  <si>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</si>
  <si>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</si>
  <si>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</si>
  <si>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</si>
  <si>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</si>
  <si>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</si>
  <si>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</si>
  <si>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</si>
  <si>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</si>
  <si>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</si>
  <si>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</si>
  <si>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</si>
  <si>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</si>
  <si>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</si>
  <si>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</si>
  <si>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</si>
  <si>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</si>
  <si>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</si>
  <si>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</si>
  <si>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</si>
  <si>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</si>
  <si>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</si>
  <si>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</si>
  <si>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</si>
  <si>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</si>
  <si>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</si>
  <si>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</si>
  <si>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</si>
  <si>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</si>
  <si>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</si>
  <si>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</si>
  <si>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</si>
  <si>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</si>
  <si>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</si>
  <si>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</si>
  <si>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</si>
  <si>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</si>
  <si>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</si>
  <si>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</si>
  <si>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</si>
  <si>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</si>
  <si>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</si>
  <si>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</si>
  <si>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</si>
  <si>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</si>
  <si>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</si>
  <si>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</si>
  <si>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</si>
  <si>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</si>
  <si>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</si>
  <si>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</si>
  <si>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</si>
  <si>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</si>
  <si>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</si>
  <si>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</si>
  <si>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</si>
  <si>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</si>
  <si>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</si>
  <si>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</si>
  <si>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</si>
  <si>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</si>
  <si>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</si>
  <si>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</si>
  <si>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</si>
  <si>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</si>
  <si>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</si>
  <si>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</si>
  <si>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</si>
  <si>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</si>
  <si>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</si>
  <si>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</si>
  <si>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</si>
  <si>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</si>
  <si>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</si>
  <si>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</si>
  <si>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</si>
  <si>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</si>
  <si>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</si>
  <si>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</si>
  <si>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</si>
  <si>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</si>
  <si>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</si>
  <si>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</si>
  <si>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</si>
  <si>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</si>
  <si>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</si>
  <si>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</si>
  <si>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</si>
  <si>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</si>
  <si>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</si>
  <si>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</si>
  <si>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</si>
  <si>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</si>
  <si>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</si>
  <si>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</si>
  <si>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</si>
  <si>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</si>
  <si>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</si>
  <si>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</si>
  <si>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</si>
  <si>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</si>
  <si>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</si>
  <si>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</si>
  <si>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</si>
  <si>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</si>
  <si>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</si>
  <si>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</si>
  <si>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</si>
  <si>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</si>
  <si>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</si>
  <si>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</si>
  <si>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</si>
  <si>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</si>
  <si>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</si>
  <si>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</si>
  <si>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</si>
  <si>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</si>
  <si>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</si>
  <si>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</si>
  <si>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</si>
  <si>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</si>
  <si>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</si>
  <si>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</si>
  <si>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</si>
  <si>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</si>
  <si>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</si>
  <si>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</si>
  <si>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</si>
  <si>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</si>
  <si>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</si>
  <si>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</si>
  <si>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</si>
  <si>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</si>
  <si>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</si>
  <si>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</si>
  <si>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</si>
  <si>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</si>
  <si>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</si>
  <si>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</si>
  <si>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</si>
  <si>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</si>
  <si>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</si>
  <si>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</si>
  <si>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</si>
  <si>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</si>
  <si>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</si>
  <si>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</si>
  <si>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</si>
  <si>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</si>
  <si>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</si>
  <si>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</si>
  <si>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</si>
  <si>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</si>
  <si>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</si>
  <si>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</si>
  <si>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</si>
  <si>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</si>
  <si>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</si>
  <si>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</si>
  <si>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</si>
  <si>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</si>
  <si>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</si>
  <si>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</si>
  <si>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</si>
  <si>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</si>
  <si>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</si>
  <si>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</si>
  <si>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</si>
  <si>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</si>
  <si>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</si>
  <si>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</si>
  <si>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</si>
  <si>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</si>
  <si>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</si>
  <si>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</si>
  <si>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</si>
  <si>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</si>
  <si>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</si>
  <si>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</si>
  <si>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</si>
  <si>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</si>
  <si>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</si>
  <si>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</si>
  <si>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</si>
  <si>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</si>
  <si>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</si>
  <si>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</si>
  <si>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</si>
  <si>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</si>
  <si>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</si>
  <si>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</si>
  <si>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</si>
  <si>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</si>
  <si>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</si>
  <si>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</si>
  <si>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</si>
  <si>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</si>
  <si>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</si>
  <si>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</si>
  <si>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</si>
  <si>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</si>
  <si>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</si>
  <si>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</si>
  <si>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</si>
  <si>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</si>
  <si>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</si>
  <si>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</si>
  <si>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</si>
  <si>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</si>
  <si>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</si>
  <si>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</si>
  <si>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</si>
  <si>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</si>
  <si>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</si>
  <si>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</si>
  <si>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</si>
  <si>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</si>
  <si>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</si>
  <si>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</si>
  <si>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</si>
  <si>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</si>
  <si>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</si>
  <si>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</si>
  <si>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</si>
  <si>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</si>
  <si>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</si>
  <si>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</si>
  <si>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</si>
  <si>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</si>
  <si>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</si>
  <si>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</si>
  <si>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</si>
  <si>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</si>
  <si>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</si>
  <si>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</si>
  <si>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</si>
  <si>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</si>
  <si>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</si>
  <si>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</si>
  <si>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</si>
  <si>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</si>
  <si>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</si>
  <si>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</si>
  <si>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</si>
  <si>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</si>
  <si>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</si>
  <si>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</si>
  <si>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</si>
  <si>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</si>
  <si>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</si>
  <si>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</si>
  <si>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</si>
  <si>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</si>
  <si>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</si>
  <si>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</si>
  <si>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</si>
  <si>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</si>
  <si>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</si>
  <si>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</si>
  <si>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</si>
  <si>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</si>
  <si>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</si>
  <si>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</si>
  <si>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</si>
  <si>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</si>
  <si>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</si>
  <si>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</si>
  <si>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</si>
  <si>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</si>
  <si>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</si>
  <si>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</si>
  <si>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</si>
  <si>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</si>
  <si>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</si>
  <si>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</si>
  <si>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</si>
  <si>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</si>
  <si>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</si>
  <si>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</si>
  <si>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</si>
  <si>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</si>
  <si>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</si>
  <si>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</si>
  <si>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</si>
  <si>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</si>
  <si>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</si>
  <si>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</si>
  <si>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</si>
  <si>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</si>
  <si>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</si>
  <si>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</si>
  <si>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</si>
  <si>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</si>
  <si>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</si>
  <si>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</si>
  <si>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</si>
  <si>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</si>
  <si>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</si>
  <si>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</si>
  <si>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</si>
  <si>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</si>
  <si>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</si>
  <si>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</si>
  <si>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</si>
  <si>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</si>
  <si>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</si>
  <si>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</si>
  <si>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</si>
  <si>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</si>
  <si>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</si>
  <si>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</si>
  <si>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</si>
  <si>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</si>
  <si>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</si>
  <si>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</si>
  <si>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</si>
  <si>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</si>
  <si>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</si>
  <si>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</si>
  <si>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</si>
  <si>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</si>
  <si>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</si>
  <si>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</si>
  <si>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</si>
  <si>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</si>
  <si>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</si>
  <si>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</si>
  <si>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</si>
  <si>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</si>
  <si>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</si>
  <si>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</si>
  <si>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</si>
  <si>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</si>
  <si>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</si>
  <si>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</si>
  <si>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</si>
  <si>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</si>
  <si>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</si>
  <si>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</si>
  <si>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</si>
  <si>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</si>
  <si>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</si>
  <si>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</si>
  <si>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</si>
  <si>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</si>
  <si>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</si>
  <si>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</si>
  <si>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</si>
  <si>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</si>
  <si>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</si>
  <si>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</si>
  <si>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</si>
  <si>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</si>
  <si>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</si>
  <si>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</si>
  <si>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</si>
  <si>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</si>
  <si>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</si>
  <si>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</si>
  <si>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</si>
  <si>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</si>
  <si>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</si>
  <si>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</si>
  <si>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</si>
  <si>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</si>
  <si>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</si>
  <si>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</si>
  <si>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</si>
  <si>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</si>
  <si>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</si>
  <si>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</si>
  <si>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</si>
  <si>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</si>
  <si>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</si>
  <si>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</si>
  <si>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</si>
  <si>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</si>
  <si>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</si>
  <si>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</si>
  <si>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</si>
  <si>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</si>
  <si>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</si>
  <si>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</si>
  <si>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</si>
  <si>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</si>
  <si>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</si>
  <si>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</si>
  <si>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</si>
  <si>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</si>
  <si>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</si>
  <si>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</si>
  <si>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</si>
  <si>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</si>
  <si>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</si>
  <si>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</si>
  <si>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</si>
  <si>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</si>
  <si>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</si>
  <si>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</si>
  <si>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</si>
  <si>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</si>
  <si>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</si>
  <si>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</si>
  <si>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</si>
  <si>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</si>
  <si>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</si>
  <si>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</si>
  <si>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</si>
  <si>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</si>
  <si>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</si>
  <si>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</si>
  <si>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</si>
  <si>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</si>
  <si>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</si>
  <si>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</si>
  <si>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</si>
  <si>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</si>
  <si>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</si>
  <si>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</si>
  <si>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</si>
  <si>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</si>
  <si>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</si>
  <si>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</si>
  <si>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</si>
  <si>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</si>
  <si>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</si>
  <si>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</si>
  <si>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</si>
  <si>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</si>
  <si>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</si>
  <si>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</si>
  <si>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</si>
  <si>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</si>
  <si>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</si>
  <si>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</si>
  <si>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</si>
  <si>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</si>
  <si>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</si>
  <si>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</si>
  <si>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</si>
  <si>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</si>
  <si>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</si>
  <si>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</si>
  <si>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</si>
  <si>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</si>
  <si>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</si>
  <si>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</si>
  <si>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</si>
  <si>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</si>
  <si>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</si>
  <si>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</si>
  <si>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</si>
  <si>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</si>
  <si>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</si>
  <si>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</si>
  <si>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</si>
  <si>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</si>
  <si>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</si>
  <si>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</si>
  <si>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</si>
  <si>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</si>
  <si>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</si>
  <si>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</si>
  <si>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</si>
  <si>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</si>
  <si>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</si>
  <si>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</si>
  <si>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</si>
  <si>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</si>
  <si>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</si>
  <si>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</si>
  <si>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</si>
  <si>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</si>
  <si>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</si>
  <si>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</si>
  <si>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</si>
  <si>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</si>
  <si>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</si>
  <si>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</si>
  <si>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</si>
  <si>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</si>
  <si>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</si>
  <si>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</si>
  <si>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</si>
  <si>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</si>
  <si>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</si>
  <si>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</si>
  <si>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</si>
  <si>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</si>
  <si>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</si>
  <si>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</si>
  <si>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</si>
  <si>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</si>
  <si>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</si>
  <si>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</si>
  <si>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</si>
  <si>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</si>
  <si>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</si>
  <si>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</si>
  <si>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</si>
  <si>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</si>
  <si>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</si>
  <si>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</si>
  <si>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</si>
  <si>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</si>
  <si>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</si>
  <si>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</si>
  <si>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</si>
  <si>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</si>
  <si>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</si>
  <si>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</si>
  <si>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</si>
  <si>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</si>
  <si>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</si>
  <si>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</si>
  <si>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</si>
  <si>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</si>
  <si>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</si>
  <si>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</si>
  <si>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</si>
  <si>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</si>
  <si>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</si>
  <si>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</si>
  <si>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</si>
  <si>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</si>
  <si>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</si>
  <si>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</si>
  <si>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</si>
  <si>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</si>
  <si>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</si>
  <si>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</si>
  <si>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</si>
  <si>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</si>
  <si>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</si>
  <si>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</si>
  <si>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</si>
  <si>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</si>
  <si>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</si>
  <si>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</si>
  <si>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</si>
  <si>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</si>
  <si>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</si>
  <si>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</si>
  <si>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</si>
  <si>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</si>
  <si>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</si>
  <si>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</si>
  <si>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</si>
  <si>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</si>
  <si>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</si>
  <si>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</si>
  <si>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</si>
  <si>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</si>
  <si>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</si>
  <si>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</si>
  <si>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</si>
  <si>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</si>
  <si>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</si>
  <si>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</si>
  <si>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</si>
  <si>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</si>
  <si>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</si>
  <si>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</si>
  <si>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</si>
  <si>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</si>
  <si>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</si>
  <si>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</si>
  <si>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</si>
  <si>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</si>
  <si>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</si>
  <si>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</si>
  <si>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</si>
  <si>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</si>
  <si>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</si>
  <si>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</si>
  <si>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</si>
  <si>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</si>
  <si>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</si>
  <si>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</si>
  <si>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</si>
  <si>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</si>
  <si>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</si>
  <si>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</si>
  <si>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</si>
  <si>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</si>
  <si>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</si>
  <si>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</si>
  <si>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</si>
  <si>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</si>
  <si>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</si>
  <si>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</si>
  <si>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</si>
  <si>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</si>
  <si>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</si>
  <si>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</si>
  <si>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</si>
  <si>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</si>
  <si>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</si>
  <si>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</si>
  <si>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</si>
  <si>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</si>
  <si>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</si>
  <si>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</si>
  <si>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</si>
  <si>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</si>
  <si>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</si>
  <si>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</si>
  <si>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</si>
  <si>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</si>
  <si>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</si>
  <si>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</si>
  <si>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</si>
  <si>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</si>
  <si>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</si>
  <si>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</si>
  <si>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</si>
  <si>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</si>
  <si>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</si>
  <si>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</si>
  <si>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</si>
  <si>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</si>
  <si>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</si>
  <si>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</si>
  <si>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</si>
  <si>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</si>
  <si>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</si>
  <si>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</si>
  <si>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</si>
  <si>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</si>
  <si>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</si>
  <si>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</si>
  <si>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</si>
  <si>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</si>
  <si>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</si>
  <si>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</si>
  <si>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</si>
  <si>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</si>
  <si>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</si>
  <si>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</si>
  <si>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</si>
  <si>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</si>
  <si>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</si>
  <si>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</si>
  <si>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</si>
  <si>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</si>
  <si>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</si>
  <si>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</si>
  <si>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</si>
  <si>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</si>
  <si>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</si>
  <si>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</si>
  <si>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</si>
  <si>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</si>
  <si>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</si>
  <si>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</si>
  <si>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</si>
  <si>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</si>
  <si>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</si>
  <si>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</si>
  <si>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</si>
  <si>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</si>
  <si>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</si>
  <si>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</si>
  <si>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</si>
  <si>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</si>
  <si>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</si>
  <si>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</si>
  <si>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</si>
  <si>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</si>
  <si>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</si>
  <si>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</si>
  <si>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</si>
  <si>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</si>
  <si>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</si>
  <si>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</si>
  <si>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</si>
  <si>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</si>
  <si>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</si>
  <si>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</si>
  <si>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</si>
  <si>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</si>
  <si>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</si>
  <si>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</si>
  <si>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</si>
  <si>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</si>
  <si>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</si>
  <si>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</si>
  <si>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</si>
  <si>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</si>
  <si>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</si>
  <si>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</si>
  <si>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</si>
  <si>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</si>
  <si>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</si>
  <si>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</si>
  <si>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</si>
  <si>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</si>
  <si>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</si>
  <si>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</si>
  <si>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</si>
  <si>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</si>
  <si>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</si>
  <si>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</si>
  <si>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</si>
  <si>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</si>
  <si>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</si>
  <si>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</si>
  <si>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</si>
  <si>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</si>
  <si>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</si>
  <si>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</si>
  <si>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</si>
  <si>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</si>
  <si>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</si>
  <si>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</si>
  <si>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</si>
  <si>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</si>
  <si>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</si>
  <si>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</si>
  <si>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</si>
  <si>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</si>
  <si>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</si>
  <si>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</si>
  <si>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</si>
  <si>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</si>
  <si>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</si>
  <si>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</si>
  <si>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</si>
  <si>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</si>
  <si>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</si>
  <si>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</si>
  <si>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</si>
  <si>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</si>
  <si>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</si>
  <si>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</si>
  <si>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</si>
  <si>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</si>
  <si>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</si>
  <si>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</si>
  <si>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</si>
  <si>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</si>
  <si>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</si>
  <si>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</si>
  <si>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</si>
  <si>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</si>
  <si>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</si>
  <si>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</si>
  <si>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</si>
  <si>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</si>
  <si>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</si>
  <si>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</si>
  <si>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</si>
  <si>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</si>
  <si>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</si>
  <si>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</si>
  <si>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</si>
  <si>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</si>
  <si>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</si>
  <si>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</si>
  <si>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</si>
  <si>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</si>
  <si>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</si>
  <si>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</si>
  <si>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</si>
  <si>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</si>
  <si>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</si>
  <si>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</si>
  <si>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</si>
  <si>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</si>
  <si>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</si>
  <si>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</si>
  <si>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</si>
  <si>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</si>
  <si>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</si>
  <si>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</si>
  <si>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</si>
  <si>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</si>
  <si>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</si>
  <si>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</si>
  <si>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</si>
  <si>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</si>
  <si>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</si>
  <si>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</si>
  <si>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</si>
  <si>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</si>
  <si>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</si>
  <si>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</si>
  <si>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</si>
  <si>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</si>
  <si>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</si>
  <si>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</si>
  <si>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</si>
  <si>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</si>
  <si>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</si>
  <si>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</si>
  <si>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</si>
  <si>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</si>
  <si>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</si>
  <si>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</si>
  <si>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</si>
  <si>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</si>
  <si>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</si>
  <si>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</si>
  <si>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</si>
  <si>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</si>
  <si>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</si>
  <si>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</si>
  <si>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</si>
  <si>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</si>
  <si>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</si>
  <si>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</si>
  <si>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</si>
  <si>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</si>
  <si>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</si>
  <si>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</si>
  <si>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</si>
  <si>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</si>
  <si>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</si>
  <si>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</si>
  <si>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</si>
  <si>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</si>
  <si>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</si>
  <si>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</si>
  <si>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</si>
  <si>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</si>
  <si>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</si>
  <si>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</si>
  <si>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</si>
  <si>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</si>
  <si>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</si>
  <si>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</si>
  <si>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</si>
  <si>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</si>
  <si>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</si>
  <si>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</si>
  <si>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</si>
  <si>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</si>
  <si>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</si>
  <si>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</si>
  <si>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</si>
  <si>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</si>
  <si>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</si>
  <si>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</si>
  <si>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</si>
  <si>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</si>
  <si>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</si>
  <si>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</si>
  <si>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</si>
  <si>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</si>
  <si>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</si>
  <si>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</si>
  <si>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</si>
  <si>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</si>
  <si>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</si>
  <si>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</si>
  <si>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</si>
  <si>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</si>
  <si>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</si>
  <si>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</si>
  <si>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</si>
  <si>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</si>
  <si>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</si>
  <si>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</si>
  <si>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</si>
  <si>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</si>
  <si>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</si>
  <si>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</si>
  <si>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</si>
  <si>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</si>
  <si>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</si>
  <si>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</si>
  <si>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</si>
  <si>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</si>
  <si>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</si>
  <si>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</si>
  <si>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</si>
  <si>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</si>
  <si>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</si>
  <si>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</si>
  <si>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</si>
  <si>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</si>
  <si>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</si>
  <si>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</si>
  <si>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</si>
  <si>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</si>
  <si>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</si>
  <si>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</si>
  <si>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</si>
  <si>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</si>
  <si>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</si>
  <si>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</si>
  <si>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</si>
  <si>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</si>
  <si>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</si>
  <si>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</si>
  <si>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</si>
  <si>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</si>
  <si>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</si>
  <si>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</si>
  <si>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</si>
  <si>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</si>
  <si>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</si>
  <si>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</si>
  <si>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</si>
  <si>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</si>
  <si>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</si>
  <si>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</si>
  <si>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</si>
  <si>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</si>
  <si>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</si>
  <si>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</si>
  <si>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</si>
  <si>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</si>
  <si>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</si>
  <si>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</si>
  <si>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</si>
  <si>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</si>
  <si>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</si>
  <si>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</si>
  <si>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</si>
  <si>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</si>
  <si>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</si>
  <si>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</si>
  <si>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</si>
  <si>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</si>
  <si>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</si>
  <si>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</si>
  <si>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</si>
  <si>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</si>
  <si>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</si>
  <si>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</si>
  <si>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</si>
  <si>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</si>
  <si>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</si>
  <si>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</si>
  <si>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</si>
  <si>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</si>
  <si>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</si>
  <si>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</si>
  <si>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</si>
  <si>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</si>
  <si>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</si>
  <si>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</si>
  <si>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</si>
  <si>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</si>
  <si>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</si>
  <si>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</si>
  <si>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</si>
  <si>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</si>
  <si>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</si>
  <si>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</si>
  <si>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</si>
  <si>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</si>
  <si>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</si>
  <si>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</si>
  <si>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</si>
  <si>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</si>
  <si>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</si>
  <si>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</si>
  <si>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</si>
  <si>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</si>
  <si>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</si>
  <si>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</si>
  <si>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</si>
  <si>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</si>
  <si>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</si>
  <si>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</si>
  <si>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</si>
  <si>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</si>
  <si>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</si>
  <si>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</si>
  <si>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</si>
  <si>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</si>
  <si>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</si>
  <si>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</si>
  <si>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</si>
  <si>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</si>
  <si>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</si>
  <si>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</si>
  <si>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</si>
  <si>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</si>
  <si>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</si>
  <si>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</si>
  <si>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</si>
  <si>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</si>
  <si>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</si>
  <si>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</si>
  <si>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</si>
  <si>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</si>
  <si>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</si>
  <si>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</si>
  <si>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</si>
  <si>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</si>
  <si>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</si>
  <si>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</si>
  <si>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</si>
  <si>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</si>
  <si>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</si>
  <si>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</si>
  <si>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</si>
  <si>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</si>
  <si>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</si>
  <si>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</si>
  <si>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</si>
  <si>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</si>
  <si>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</si>
  <si>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</si>
  <si>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</si>
  <si>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</si>
  <si>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</si>
  <si>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</si>
  <si>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</si>
  <si>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</si>
  <si>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</si>
  <si>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</si>
  <si>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</si>
  <si>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</si>
  <si>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</si>
  <si>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</si>
  <si>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</si>
  <si>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</si>
  <si>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</si>
  <si>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</si>
  <si>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</si>
  <si>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</si>
  <si>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</si>
  <si>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</si>
  <si>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</si>
  <si>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</si>
  <si>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</si>
  <si>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</si>
  <si>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</si>
  <si>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</si>
  <si>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</si>
  <si>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</si>
  <si>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</si>
  <si>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</si>
  <si>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</si>
  <si>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</si>
  <si>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</si>
  <si>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</si>
  <si>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</si>
  <si>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</si>
  <si>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</si>
  <si>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</si>
  <si>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</si>
  <si>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</si>
  <si>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</si>
  <si>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</si>
  <si>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</si>
  <si>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</si>
  <si>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</si>
  <si>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</si>
  <si>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</si>
  <si>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</si>
  <si>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</si>
  <si>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</si>
  <si>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</si>
  <si>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</si>
  <si>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</si>
  <si>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</si>
  <si>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</si>
  <si>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</si>
  <si>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</si>
  <si>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</si>
  <si>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</si>
  <si>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</si>
  <si>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</si>
  <si>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</si>
  <si>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</si>
  <si>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</si>
  <si>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</si>
  <si>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</si>
  <si>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</si>
  <si>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</si>
  <si>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</si>
  <si>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</si>
  <si>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</si>
  <si>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</si>
  <si>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</si>
  <si>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</si>
  <si>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</si>
  <si>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</si>
  <si>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</si>
  <si>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</si>
  <si>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</si>
  <si>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</si>
  <si>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</si>
  <si>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</si>
  <si>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</si>
  <si>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</si>
  <si>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</si>
  <si>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</si>
  <si>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</si>
  <si>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</si>
  <si>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</si>
  <si>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</si>
  <si>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</si>
  <si>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</si>
  <si>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</si>
  <si>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</si>
  <si>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</si>
  <si>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</si>
  <si>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</si>
  <si>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</si>
  <si>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</si>
  <si>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</si>
  <si>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</si>
  <si>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</si>
  <si>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</si>
  <si>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</si>
  <si>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</si>
  <si>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</si>
  <si>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</si>
  <si>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</si>
  <si>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</si>
  <si>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</si>
  <si>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</si>
  <si>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</si>
  <si>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</si>
  <si>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</si>
  <si>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</si>
  <si>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</si>
  <si>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</si>
  <si>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</si>
  <si>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</si>
  <si>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</si>
  <si>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</si>
  <si>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</si>
  <si>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</si>
  <si>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</si>
  <si>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</si>
  <si>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</si>
  <si>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</si>
  <si>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</si>
  <si>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</si>
  <si>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</si>
  <si>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</si>
  <si>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</si>
  <si>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</si>
  <si>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</si>
  <si>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</si>
  <si>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</si>
  <si>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</si>
  <si>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</si>
  <si>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</si>
  <si>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</si>
  <si>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</si>
  <si>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</si>
  <si>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</si>
  <si>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</si>
  <si>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</si>
  <si>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</si>
  <si>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</si>
  <si>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</si>
  <si>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</si>
  <si>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</si>
  <si>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</si>
  <si>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</si>
  <si>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</si>
  <si>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</si>
  <si>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</si>
  <si>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</si>
  <si>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</si>
  <si>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</si>
  <si>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</si>
  <si>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</si>
  <si>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</si>
  <si>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</si>
  <si>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</si>
  <si>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</si>
  <si>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</si>
  <si>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</si>
  <si>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</si>
  <si>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</si>
  <si>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</si>
  <si>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</si>
  <si>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</si>
  <si>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</si>
  <si>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</si>
  <si>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</si>
  <si>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</si>
  <si>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</si>
  <si>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</si>
  <si>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</si>
  <si>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</si>
  <si>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</si>
  <si>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</si>
  <si>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</si>
  <si>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</si>
  <si>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</si>
  <si>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</si>
  <si>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</si>
  <si>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</si>
  <si>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</si>
  <si>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</si>
  <si>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</si>
  <si>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</si>
  <si>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</si>
  <si>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</si>
  <si>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</si>
  <si>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</si>
  <si>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</si>
  <si>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</si>
  <si>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</si>
  <si>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</si>
  <si>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</si>
  <si>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</si>
  <si>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</si>
  <si>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</si>
  <si>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</si>
  <si>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</si>
  <si>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</si>
  <si>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</si>
  <si>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</si>
  <si>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</si>
  <si>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</si>
  <si>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</si>
  <si>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</si>
  <si>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</si>
  <si>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</si>
  <si>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</si>
  <si>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</si>
  <si>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</si>
  <si>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</si>
  <si>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</si>
  <si>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</si>
  <si>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</si>
  <si>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</si>
  <si>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</si>
  <si>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</si>
  <si>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</si>
  <si>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</si>
  <si>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</si>
  <si>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</si>
  <si>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</si>
  <si>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</si>
  <si>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</si>
  <si>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</si>
  <si>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</si>
  <si>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</si>
  <si>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</si>
  <si>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</si>
  <si>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</si>
  <si>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</si>
  <si>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</si>
  <si>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</si>
  <si>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</si>
  <si>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</si>
  <si>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</si>
  <si>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</si>
  <si>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</si>
  <si>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</si>
  <si>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</si>
  <si>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</si>
  <si>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</si>
  <si>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</si>
  <si>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</si>
  <si>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</si>
  <si>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</si>
  <si>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</si>
  <si>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</si>
  <si>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</si>
  <si>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</si>
  <si>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</si>
  <si>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</si>
  <si>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</si>
  <si>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</si>
  <si>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</si>
  <si>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</si>
  <si>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</si>
  <si>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</si>
  <si>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</si>
  <si>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</si>
  <si>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</si>
  <si>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</si>
  <si>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</si>
  <si>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</si>
  <si>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</si>
  <si>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</si>
  <si>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</si>
  <si>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</si>
  <si>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</si>
  <si>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</si>
  <si>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</si>
  <si>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</si>
  <si>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</si>
  <si>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</si>
  <si>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</si>
  <si>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</si>
  <si>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</si>
  <si>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</si>
  <si>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</si>
  <si>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</si>
  <si>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</si>
  <si>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</si>
  <si>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</si>
  <si>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</si>
  <si>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</si>
  <si>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</si>
  <si>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</si>
  <si>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</si>
  <si>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</si>
  <si>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</si>
  <si>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</si>
  <si>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</si>
  <si>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</si>
  <si>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</si>
  <si>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</si>
  <si>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</si>
  <si>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</si>
  <si>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</si>
  <si>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</si>
  <si>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</si>
  <si>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</si>
  <si>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</si>
  <si>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</si>
  <si>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</si>
  <si>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</si>
  <si>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</si>
  <si>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</si>
  <si>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</si>
  <si>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</si>
  <si>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</si>
  <si>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</si>
  <si>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</si>
  <si>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</si>
  <si>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</si>
  <si>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</si>
  <si>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</si>
  <si>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</si>
  <si>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</si>
  <si>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</si>
  <si>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</si>
  <si>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</si>
  <si>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</si>
  <si>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</si>
  <si>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</si>
  <si>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</si>
  <si>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</si>
  <si>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</si>
  <si>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</si>
  <si>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</si>
  <si>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</si>
  <si>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</si>
  <si>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</si>
  <si>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</si>
  <si>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</si>
  <si>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</si>
  <si>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</si>
  <si>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</si>
  <si>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</si>
  <si>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</si>
  <si>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</si>
  <si>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</si>
  <si>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</si>
  <si>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</si>
  <si>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</si>
  <si>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</si>
  <si>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</si>
  <si>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</si>
  <si>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</si>
  <si>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</si>
  <si>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</si>
  <si>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</si>
  <si>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</si>
  <si>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</si>
  <si>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</si>
  <si>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</si>
  <si>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</si>
  <si>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</si>
  <si>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</si>
  <si>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</si>
  <si>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</si>
  <si>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</si>
  <si>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</si>
  <si>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</si>
  <si>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</si>
  <si>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</si>
  <si>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</si>
  <si>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</si>
  <si>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</si>
  <si>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</si>
  <si>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</si>
  <si>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</si>
  <si>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</si>
  <si>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</si>
  <si>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</si>
  <si>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</si>
  <si>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</si>
  <si>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</si>
  <si>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</si>
  <si>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</si>
  <si>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</si>
  <si>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</si>
  <si>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</si>
  <si>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</si>
  <si>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</si>
  <si>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</si>
  <si>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</si>
  <si>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</si>
  <si>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</si>
  <si>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</si>
  <si>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</si>
  <si>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</si>
  <si>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</si>
  <si>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</si>
  <si>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</si>
  <si>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</si>
  <si>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</si>
  <si>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</si>
  <si>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</si>
  <si>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</si>
  <si>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</si>
  <si>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</si>
  <si>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</si>
  <si>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</si>
  <si>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</si>
  <si>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</si>
  <si>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</si>
  <si>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</si>
  <si>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</si>
  <si>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</si>
  <si>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</si>
  <si>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</si>
  <si>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</si>
  <si>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</si>
  <si>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</si>
  <si>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</si>
  <si>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</si>
  <si>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</si>
  <si>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</si>
  <si>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</si>
  <si>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</si>
  <si>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</si>
  <si>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</si>
  <si>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</si>
  <si>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</si>
  <si>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</si>
  <si>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</si>
  <si>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</si>
  <si>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</si>
  <si>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</si>
  <si>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</si>
  <si>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</si>
  <si>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</si>
  <si>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</si>
  <si>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</si>
  <si>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</si>
  <si>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</si>
  <si>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</si>
  <si>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</si>
  <si>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</si>
  <si>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</si>
  <si>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</si>
  <si>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</si>
  <si>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</si>
  <si>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</si>
  <si>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</si>
  <si>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</si>
  <si>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</si>
  <si>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</si>
  <si>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</si>
  <si>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</si>
  <si>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</si>
  <si>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</si>
  <si>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</si>
  <si>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</si>
  <si>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</si>
  <si>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</si>
  <si>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</si>
  <si>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</si>
  <si>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</si>
  <si>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</si>
  <si>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</si>
  <si>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</si>
  <si>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</si>
  <si>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</si>
  <si>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</si>
  <si>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</si>
  <si>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</si>
  <si>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</si>
  <si>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</si>
  <si>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</si>
  <si>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</si>
  <si>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</si>
  <si>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</si>
  <si>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</si>
  <si>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</si>
  <si>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</si>
  <si>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</si>
  <si>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</si>
  <si>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</si>
  <si>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</si>
  <si>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</si>
  <si>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</si>
  <si>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</si>
  <si>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</si>
  <si>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</si>
  <si>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</si>
  <si>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</si>
  <si>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</si>
  <si>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</si>
  <si>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</si>
  <si>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</si>
  <si>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</si>
  <si>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</si>
  <si>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</si>
  <si>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</si>
  <si>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</si>
  <si>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</si>
  <si>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</si>
  <si>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</si>
  <si>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</si>
  <si>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</si>
  <si>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</si>
  <si>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</si>
  <si>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</si>
  <si>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</si>
  <si>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</si>
  <si>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</si>
  <si>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</si>
  <si>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</si>
  <si>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</si>
  <si>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</si>
  <si>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</si>
  <si>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</si>
  <si>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</si>
  <si>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</si>
  <si>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</si>
  <si>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</si>
  <si>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</si>
  <si>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</si>
  <si>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</si>
  <si>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</si>
  <si>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</si>
  <si>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</si>
  <si>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</si>
  <si>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</si>
  <si>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</si>
  <si>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</si>
  <si>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</si>
  <si>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</si>
  <si>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</si>
  <si>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</si>
  <si>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</si>
  <si>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</si>
  <si>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</si>
  <si>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</si>
  <si>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</si>
  <si>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</si>
  <si>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</si>
  <si>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</si>
  <si>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</si>
  <si>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</si>
  <si>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</si>
  <si>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</si>
  <si>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</si>
  <si>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</si>
  <si>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</si>
  <si>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</si>
  <si>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</si>
  <si>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</si>
  <si>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</si>
  <si>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</si>
  <si>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</si>
  <si>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</si>
  <si>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</si>
  <si>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</si>
  <si>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</si>
  <si>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</si>
  <si>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</si>
  <si>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</si>
  <si>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</si>
  <si>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</si>
  <si>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</si>
  <si>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</si>
  <si>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</si>
  <si>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</si>
  <si>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</si>
  <si>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</si>
  <si>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</si>
  <si>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</si>
  <si>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</si>
  <si>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</si>
  <si>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</si>
  <si>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</si>
  <si>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</si>
  <si>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</si>
  <si>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</si>
  <si>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</si>
  <si>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</si>
  <si>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</si>
  <si>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</si>
  <si>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</si>
  <si>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</si>
  <si>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</si>
  <si>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</si>
  <si>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</si>
  <si>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</si>
  <si>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</si>
  <si>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</si>
  <si>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</si>
  <si>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</si>
  <si>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</si>
  <si>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</si>
  <si>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</si>
  <si>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</si>
  <si>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</si>
  <si>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</si>
  <si>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</si>
  <si>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</si>
  <si>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</si>
  <si>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</si>
  <si>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</si>
  <si>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</si>
  <si>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</si>
  <si>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</si>
  <si>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</si>
  <si>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</si>
  <si>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</si>
  <si>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</si>
  <si>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</si>
  <si>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</si>
  <si>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</si>
  <si>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</si>
  <si>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</si>
  <si>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</si>
  <si>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</si>
  <si>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</si>
  <si>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</si>
  <si>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</si>
  <si>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</si>
  <si>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</si>
  <si>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</si>
  <si>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</si>
  <si>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</si>
  <si>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</si>
  <si>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</si>
  <si>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</si>
  <si>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</si>
  <si>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</si>
  <si>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</si>
  <si>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</si>
  <si>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</si>
  <si>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</si>
  <si>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</si>
  <si>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</si>
  <si>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</si>
  <si>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</si>
  <si>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</si>
  <si>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</si>
  <si>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</si>
  <si>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</si>
  <si>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</si>
  <si>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</si>
  <si>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</si>
  <si>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</si>
  <si>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</si>
  <si>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</si>
  <si>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</si>
  <si>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</si>
  <si>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</si>
  <si>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</si>
  <si>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</si>
  <si>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</si>
  <si>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</si>
  <si>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</si>
  <si>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</si>
  <si>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</si>
  <si>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</si>
  <si>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</si>
  <si>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</si>
  <si>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</si>
  <si>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</si>
  <si>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</si>
  <si>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</si>
  <si>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</si>
  <si>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</si>
  <si>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</si>
  <si>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</si>
  <si>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</si>
  <si>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</si>
  <si>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</si>
  <si>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</si>
  <si>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</si>
  <si>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</si>
  <si>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</si>
  <si>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</si>
  <si>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</si>
  <si>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</si>
  <si>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</si>
  <si>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</si>
  <si>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</si>
  <si>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</si>
  <si>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</si>
  <si>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</si>
  <si>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</si>
  <si>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</si>
  <si>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</si>
  <si>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</si>
  <si>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</si>
  <si>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</si>
  <si>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</si>
  <si>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</si>
  <si>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</si>
  <si>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</si>
  <si>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</si>
  <si>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</si>
  <si>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</si>
  <si>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</si>
  <si>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</si>
  <si>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</si>
  <si>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</si>
  <si>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</si>
  <si>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</si>
  <si>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</si>
  <si>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</si>
  <si>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</si>
  <si>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</si>
  <si>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</si>
  <si>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</si>
  <si>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</si>
  <si>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</si>
  <si>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</si>
  <si>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</si>
  <si>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</si>
  <si>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</si>
  <si>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</si>
  <si>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</si>
  <si>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</si>
  <si>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</si>
  <si>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</si>
  <si>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</si>
  <si>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</si>
  <si>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</si>
  <si>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</si>
  <si>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</si>
  <si>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</si>
  <si>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</si>
  <si>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</si>
  <si>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</si>
  <si>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</si>
  <si>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</si>
  <si>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</si>
  <si>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</si>
  <si>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</si>
  <si>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</si>
  <si>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</si>
  <si>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</si>
  <si>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</si>
  <si>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</si>
  <si>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</si>
  <si>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</si>
  <si>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</si>
  <si>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</si>
  <si>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</si>
  <si>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</si>
  <si>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</si>
  <si>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</si>
  <si>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</si>
  <si>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</si>
  <si>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</si>
  <si>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</si>
  <si>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</si>
  <si>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</si>
  <si>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</si>
  <si>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</si>
  <si>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</si>
  <si>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</si>
  <si>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</si>
  <si>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</si>
  <si>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</si>
  <si>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</si>
  <si>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</si>
  <si>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</si>
  <si>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</si>
  <si>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</si>
  <si>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</si>
  <si>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</si>
  <si>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</si>
  <si>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</si>
  <si>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</si>
  <si>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</si>
  <si>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</si>
  <si>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</si>
  <si>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</si>
  <si>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</si>
  <si>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</si>
  <si>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</si>
  <si>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</si>
  <si>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</si>
  <si>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</si>
  <si>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</si>
  <si>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</si>
  <si>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</si>
  <si>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</si>
  <si>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</si>
  <si>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</si>
  <si>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</si>
  <si>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</si>
  <si>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</si>
  <si>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</si>
  <si>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</si>
  <si>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</si>
  <si>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</si>
  <si>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</si>
  <si>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</si>
  <si>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</si>
  <si>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</si>
  <si>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</si>
  <si>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</si>
  <si>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</si>
  <si>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</si>
  <si>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</si>
  <si>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</si>
  <si>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</si>
  <si>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</si>
  <si>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</si>
  <si>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</si>
  <si>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</si>
  <si>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</si>
  <si>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</si>
  <si>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</si>
  <si>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</si>
  <si>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</si>
  <si>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</si>
  <si>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</si>
  <si>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</si>
  <si>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</si>
  <si>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</si>
  <si>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</si>
  <si>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</si>
  <si>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</si>
  <si>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</si>
  <si>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</si>
  <si>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</si>
  <si>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</si>
  <si>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</si>
  <si>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</si>
  <si>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</si>
  <si>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</si>
  <si>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</si>
  <si>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</si>
  <si>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</si>
  <si>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</si>
  <si>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</si>
  <si>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</si>
  <si>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</si>
  <si>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</si>
  <si>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</si>
  <si>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</si>
  <si>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</si>
  <si>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</si>
  <si>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</si>
  <si>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</si>
  <si>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</si>
  <si>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</si>
  <si>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</si>
  <si>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</si>
  <si>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</si>
  <si>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</si>
  <si>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</si>
  <si>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</si>
  <si>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</si>
  <si>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</si>
  <si>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</si>
  <si>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</si>
  <si>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</si>
  <si>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</si>
  <si>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</si>
  <si>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</si>
  <si>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</si>
  <si>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</si>
  <si>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</si>
  <si>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</si>
  <si>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</si>
  <si>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</si>
  <si>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</si>
  <si>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</si>
  <si>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</si>
  <si>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</si>
  <si>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</si>
  <si>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</si>
  <si>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</si>
  <si>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</si>
  <si>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</si>
  <si>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</si>
  <si>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</si>
  <si>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</si>
  <si>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</si>
  <si>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</si>
  <si>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</si>
  <si>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</si>
  <si>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</si>
  <si>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</si>
  <si>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</si>
  <si>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</si>
  <si>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</si>
  <si>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</si>
  <si>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</si>
  <si>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</si>
  <si>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</si>
  <si>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</si>
  <si>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</si>
  <si>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</si>
  <si>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</si>
  <si>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</si>
  <si>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</si>
  <si>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</si>
  <si>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</si>
  <si>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</si>
  <si>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</si>
  <si>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</si>
  <si>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</si>
  <si>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</si>
  <si>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</si>
  <si>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</si>
  <si>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</si>
  <si>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</si>
  <si>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</si>
  <si>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</si>
  <si>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</si>
  <si>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</si>
  <si>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</si>
  <si>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</si>
  <si>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</si>
  <si>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</si>
  <si>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</si>
  <si>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</si>
  <si>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</si>
  <si>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</si>
  <si>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</si>
  <si>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</si>
  <si>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</si>
  <si>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</si>
  <si>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</si>
  <si>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</si>
  <si>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</si>
  <si>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</si>
  <si>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</si>
  <si>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</si>
  <si>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</si>
  <si>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</si>
  <si>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</si>
  <si>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</si>
  <si>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</si>
  <si>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</si>
  <si>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</si>
  <si>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</si>
  <si>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</si>
  <si>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</si>
  <si>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</si>
  <si>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</si>
  <si>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</si>
  <si>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</si>
  <si>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</si>
  <si>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</si>
  <si>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</si>
  <si>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</si>
  <si>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</si>
  <si>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</si>
  <si>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</si>
  <si>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</si>
  <si>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</si>
  <si>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</si>
  <si>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</si>
  <si>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</si>
  <si>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</si>
  <si>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</si>
  <si>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</si>
  <si>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</si>
  <si>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</si>
  <si>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</si>
  <si>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</si>
  <si>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</si>
  <si>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</si>
  <si>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</si>
  <si>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</si>
  <si>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</si>
  <si>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</si>
  <si>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</si>
  <si>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</si>
  <si>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</si>
  <si>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</si>
  <si>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</si>
  <si>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</si>
  <si>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</si>
  <si>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</si>
  <si>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</si>
  <si>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</si>
  <si>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</si>
  <si>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</si>
  <si>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</si>
  <si>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</si>
  <si>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</si>
  <si>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</si>
  <si>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</si>
  <si>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</si>
  <si>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</si>
  <si>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</si>
  <si>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</si>
  <si>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</si>
  <si>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</si>
  <si>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</si>
  <si>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</si>
  <si>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</si>
  <si>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</si>
  <si>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</si>
  <si>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</si>
  <si>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</si>
  <si>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</si>
  <si>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</si>
  <si>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</si>
  <si>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</si>
  <si>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</si>
  <si>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</si>
  <si>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</si>
  <si>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</si>
  <si>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</si>
  <si>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</si>
  <si>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</si>
  <si>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</si>
  <si>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</si>
  <si>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</si>
  <si>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</si>
  <si>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</si>
  <si>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</si>
  <si>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</si>
  <si>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</si>
  <si>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</si>
  <si>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</si>
  <si>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</si>
  <si>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</si>
  <si>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</si>
  <si>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</si>
  <si>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</si>
  <si>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</si>
  <si>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</si>
  <si>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</si>
  <si>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</si>
  <si>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</si>
  <si>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</si>
  <si>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</si>
  <si>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</si>
  <si>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</si>
  <si>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</si>
  <si>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</si>
  <si>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</si>
  <si>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</si>
  <si>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</si>
  <si>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</si>
  <si>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</si>
  <si>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</si>
  <si>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</si>
  <si>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</si>
  <si>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</si>
  <si>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</si>
  <si>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</si>
  <si>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</si>
  <si>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</si>
  <si>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</si>
  <si>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</si>
  <si>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</si>
  <si>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</si>
  <si>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</si>
  <si>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</si>
  <si>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</si>
  <si>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</si>
  <si>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</si>
  <si>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</si>
  <si>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</si>
  <si>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</si>
  <si>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</si>
  <si>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</si>
  <si>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</si>
  <si>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</si>
  <si>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</si>
  <si>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</si>
  <si>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</si>
  <si>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</si>
  <si>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</si>
  <si>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</si>
  <si>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</si>
  <si>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</si>
  <si>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</si>
  <si>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</si>
  <si>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</si>
  <si>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</si>
  <si>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</si>
  <si>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</si>
  <si>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</si>
  <si>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</si>
  <si>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</si>
  <si>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</si>
  <si>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</si>
  <si>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</si>
  <si>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</si>
  <si>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</si>
  <si>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</si>
  <si>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</si>
  <si>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</si>
  <si>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</si>
  <si>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</si>
  <si>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</si>
  <si>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</si>
  <si>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</si>
  <si>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</si>
  <si>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</si>
  <si>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</si>
  <si>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</si>
  <si>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</si>
  <si>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</si>
  <si>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</si>
  <si>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</si>
  <si>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</si>
  <si>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</si>
  <si>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</si>
  <si>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</si>
  <si>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</si>
  <si>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</si>
  <si>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</si>
  <si>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</si>
  <si>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</si>
  <si>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</si>
  <si>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</si>
  <si>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</si>
  <si>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</si>
  <si>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</si>
  <si>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</si>
  <si>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</si>
  <si>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</si>
  <si>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</si>
  <si>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</si>
  <si>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</si>
  <si>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</si>
  <si>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</si>
  <si>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</si>
  <si>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</si>
  <si>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</si>
  <si>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</si>
  <si>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</si>
  <si>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</si>
  <si>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</si>
  <si>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</si>
  <si>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</si>
  <si>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</si>
  <si>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</si>
  <si>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</si>
  <si>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</si>
  <si>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</si>
  <si>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</si>
  <si>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</si>
  <si>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</si>
  <si>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</si>
  <si>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</si>
  <si>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</si>
  <si>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</si>
  <si>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</si>
  <si>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</si>
  <si>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</si>
  <si>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</si>
  <si>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</si>
  <si>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</si>
  <si>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</si>
  <si>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</si>
  <si>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</si>
  <si>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</si>
  <si>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</si>
  <si>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</si>
  <si>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</si>
  <si>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</si>
  <si>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</si>
  <si>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</si>
  <si>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</si>
  <si>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</si>
  <si>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</si>
  <si>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</si>
  <si>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</si>
  <si>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</si>
  <si>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</si>
  <si>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</si>
  <si>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</si>
  <si>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</si>
  <si>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</si>
  <si>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</si>
  <si>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</si>
  <si>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</si>
  <si>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</si>
  <si>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</si>
  <si>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</si>
  <si>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</si>
  <si>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</si>
  <si>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</si>
  <si>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</si>
  <si>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</si>
  <si>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</si>
  <si>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</si>
  <si>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</si>
  <si>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</si>
  <si>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</si>
  <si>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</si>
  <si>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</si>
  <si>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</si>
  <si>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</si>
  <si>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</si>
  <si>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</si>
  <si>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</si>
  <si>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</si>
  <si>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</si>
  <si>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</si>
  <si>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</si>
  <si>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</si>
  <si>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</si>
  <si>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</si>
  <si>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</si>
  <si>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</si>
  <si>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</si>
  <si>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</si>
  <si>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</si>
  <si>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</si>
  <si>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</si>
  <si>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</si>
  <si>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</si>
  <si>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</si>
  <si>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</si>
  <si>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</si>
  <si>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</si>
  <si>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</si>
  <si>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</si>
  <si>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</si>
  <si>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</si>
  <si>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</si>
  <si>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</si>
  <si>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</si>
  <si>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</si>
  <si>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</si>
  <si>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</si>
  <si>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</si>
  <si>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</si>
  <si>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</si>
  <si>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</si>
  <si>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</si>
  <si>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</si>
  <si>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</si>
  <si>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</si>
  <si>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</si>
  <si>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</si>
  <si>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</si>
  <si>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</si>
  <si>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</si>
  <si>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</si>
  <si>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</si>
  <si>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</si>
  <si>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</si>
  <si>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</si>
  <si>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</si>
  <si>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</si>
  <si>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</si>
  <si>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</si>
  <si>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</si>
  <si>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</si>
  <si>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</si>
  <si>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</si>
  <si>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</si>
  <si>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</si>
  <si>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</si>
  <si>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</si>
  <si>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</si>
  <si>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</si>
  <si>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</si>
  <si>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</si>
  <si>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</si>
  <si>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</si>
  <si>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</si>
  <si>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</si>
  <si>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</si>
  <si>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</si>
  <si>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</si>
  <si>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</si>
  <si>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</si>
  <si>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</si>
  <si>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</si>
  <si>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</si>
  <si>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</si>
  <si>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</si>
  <si>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</si>
  <si>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</si>
  <si>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</si>
  <si>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</si>
  <si>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</si>
  <si>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</si>
  <si>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</si>
  <si>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</si>
  <si>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</si>
  <si>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</si>
  <si>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</si>
  <si>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</si>
  <si>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</si>
  <si>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</si>
  <si>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</si>
  <si>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</si>
  <si>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</si>
  <si>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</si>
  <si>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</si>
  <si>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</si>
  <si>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</si>
  <si>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</si>
  <si>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</si>
  <si>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</si>
  <si>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</si>
  <si>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</si>
  <si>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</si>
  <si>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</si>
  <si>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</si>
  <si>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</si>
  <si>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</si>
  <si>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</si>
  <si>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</si>
  <si>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</si>
  <si>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</si>
  <si>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</si>
  <si>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</si>
  <si>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</si>
  <si>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</si>
  <si>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</si>
  <si>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</si>
  <si>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</si>
  <si>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</si>
  <si>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</si>
  <si>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</si>
  <si>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</si>
  <si>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</si>
  <si>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</si>
  <si>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</si>
  <si>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</si>
  <si>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</si>
  <si>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</si>
  <si>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</si>
  <si>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</si>
  <si>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</si>
  <si>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</si>
  <si>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</si>
  <si>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</si>
  <si>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</si>
  <si>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</si>
  <si>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</si>
  <si>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</si>
  <si>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</si>
  <si>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</si>
  <si>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</si>
  <si>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</si>
  <si>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</si>
  <si>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</si>
  <si>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</si>
  <si>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</si>
  <si>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</si>
  <si>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</si>
  <si>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</si>
  <si>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</si>
  <si>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</si>
  <si>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</si>
  <si>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</si>
  <si>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</si>
  <si>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</si>
  <si>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</si>
  <si>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</si>
  <si>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</si>
  <si>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</si>
  <si>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</si>
  <si>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</si>
  <si>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</si>
  <si>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</si>
  <si>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</si>
  <si>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</si>
  <si>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</si>
  <si>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</si>
  <si>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</si>
  <si>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</si>
  <si>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</si>
  <si>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</si>
  <si>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</si>
  <si>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</si>
  <si>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</si>
  <si>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</si>
  <si>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</si>
  <si>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</si>
  <si>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</si>
  <si>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</si>
  <si>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</si>
  <si>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</si>
  <si>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</si>
  <si>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</si>
  <si>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</si>
  <si>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</si>
  <si>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</si>
  <si>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</si>
  <si>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</si>
  <si>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</si>
  <si>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</si>
  <si>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</si>
  <si>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</si>
  <si>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</si>
  <si>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</si>
  <si>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</si>
  <si>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</si>
  <si>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</si>
  <si>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</si>
  <si>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</si>
  <si>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</si>
  <si>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</si>
  <si>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</si>
  <si>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</si>
  <si>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</si>
  <si>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</si>
  <si>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</si>
  <si>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</si>
  <si>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</si>
  <si>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</si>
  <si>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</si>
  <si>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</si>
  <si>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</si>
  <si>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</si>
  <si>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</si>
  <si>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</si>
  <si>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</si>
  <si>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</si>
  <si>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</si>
  <si>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</si>
  <si>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</si>
  <si>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</si>
  <si>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</si>
  <si>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</si>
  <si>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</si>
  <si>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</si>
  <si>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</si>
  <si>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</si>
  <si>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</si>
  <si>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</si>
  <si>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</si>
  <si>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</si>
  <si>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</si>
  <si>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</si>
  <si>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</si>
  <si>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</si>
  <si>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</si>
  <si>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</si>
  <si>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</si>
  <si>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</si>
  <si>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</si>
  <si>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</si>
  <si>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</si>
  <si>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</si>
  <si>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</si>
  <si>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</si>
  <si>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</si>
  <si>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</si>
  <si>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</si>
  <si>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</si>
  <si>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</si>
  <si>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</si>
  <si>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</si>
  <si>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</si>
  <si>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</si>
  <si>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</si>
  <si>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</si>
  <si>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</si>
  <si>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</si>
  <si>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</si>
  <si>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</si>
  <si>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</si>
  <si>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</si>
  <si>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</si>
  <si>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</si>
  <si>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</si>
  <si>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</si>
  <si>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</si>
  <si>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</si>
  <si>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</si>
  <si>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</si>
  <si>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</si>
  <si>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</si>
  <si>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</si>
  <si>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</si>
  <si>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</si>
  <si>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</si>
  <si>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</si>
  <si>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</si>
  <si>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</si>
  <si>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</si>
  <si>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</si>
  <si>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</si>
  <si>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</si>
  <si>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</si>
  <si>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</si>
  <si>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</si>
  <si>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</si>
  <si>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</si>
  <si>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</si>
  <si>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</si>
  <si>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</si>
  <si>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</si>
  <si>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</si>
  <si>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</si>
  <si>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</si>
  <si>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</si>
  <si>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</si>
  <si>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</si>
  <si>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</si>
  <si>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</si>
  <si>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</si>
  <si>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</si>
  <si>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</si>
  <si>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</si>
  <si>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</si>
  <si>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</si>
  <si>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</si>
  <si>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</si>
  <si>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</si>
  <si>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</si>
  <si>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</si>
  <si>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</si>
  <si>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</si>
  <si>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</si>
  <si>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</si>
  <si>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</si>
  <si>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</si>
  <si>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</si>
  <si>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</si>
  <si>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</si>
  <si>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</si>
  <si>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</si>
  <si>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</si>
  <si>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</si>
  <si>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</si>
  <si>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</si>
  <si>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</si>
  <si>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</si>
  <si>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</si>
  <si>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</si>
  <si>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</si>
  <si>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</si>
  <si>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</si>
  <si>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</si>
  <si>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</si>
  <si>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</si>
  <si>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</si>
  <si>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</si>
  <si>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</si>
  <si>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</si>
  <si>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</si>
  <si>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</si>
  <si>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</si>
  <si>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</si>
  <si>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</si>
  <si>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</si>
  <si>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</si>
  <si>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</si>
  <si>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</si>
  <si>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</si>
  <si>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</si>
  <si>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</si>
  <si>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</si>
  <si>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</si>
  <si>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</si>
  <si>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</si>
  <si>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</si>
  <si>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</si>
  <si>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</si>
  <si>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</si>
  <si>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</si>
  <si>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</si>
  <si>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</si>
  <si>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</si>
  <si>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</si>
  <si>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</si>
  <si>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</si>
  <si>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</si>
  <si>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</si>
  <si>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</si>
  <si>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</si>
  <si>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</si>
  <si>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</si>
  <si>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</si>
  <si>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</si>
  <si>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</si>
  <si>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</si>
  <si>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</si>
  <si>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</si>
  <si>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</si>
  <si>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</si>
  <si>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</si>
  <si>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</si>
  <si>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</si>
  <si>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</si>
  <si>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</si>
  <si>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</si>
  <si>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</si>
  <si>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</si>
  <si>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</si>
  <si>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</si>
  <si>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</si>
  <si>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</si>
  <si>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</si>
  <si>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</si>
  <si>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</si>
  <si>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</si>
  <si>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</si>
  <si>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</si>
  <si>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</si>
  <si>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</si>
  <si>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</si>
  <si>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</si>
  <si>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</si>
  <si>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</si>
  <si>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</si>
  <si>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</si>
  <si>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</si>
  <si>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</si>
  <si>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</si>
  <si>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</si>
  <si>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</si>
  <si>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</si>
  <si>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</si>
  <si>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</si>
  <si>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</si>
  <si>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</si>
  <si>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</si>
  <si>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</si>
  <si>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</si>
  <si>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</si>
  <si>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</si>
  <si>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</si>
  <si>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</si>
  <si>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</si>
  <si>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</si>
  <si>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</si>
  <si>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</si>
  <si>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</si>
  <si>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</si>
  <si>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</si>
  <si>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</si>
  <si>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</si>
  <si>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</si>
  <si>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</si>
  <si>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</si>
  <si>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</si>
  <si>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</si>
  <si>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</si>
  <si>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</si>
  <si>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</si>
  <si>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</si>
  <si>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</si>
  <si>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</si>
  <si>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</si>
  <si>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</si>
  <si>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</si>
  <si>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</si>
  <si>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</si>
  <si>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</si>
  <si>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</si>
  <si>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</si>
  <si>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</si>
  <si>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</si>
  <si>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</si>
  <si>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</si>
  <si>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</si>
  <si>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</si>
  <si>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</si>
  <si>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</si>
  <si>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</si>
  <si>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</si>
  <si>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</si>
  <si>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</si>
  <si>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</si>
  <si>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</si>
  <si>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</si>
  <si>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</si>
  <si>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</si>
  <si>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</si>
  <si>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</si>
  <si>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</si>
  <si>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</si>
  <si>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</si>
  <si>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</si>
  <si>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</si>
  <si>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</si>
  <si>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</si>
  <si>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</si>
  <si>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</si>
  <si>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</si>
  <si>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</si>
  <si>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</si>
  <si>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</si>
  <si>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</si>
  <si>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</si>
  <si>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</si>
  <si>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</si>
  <si>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</si>
  <si>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</si>
  <si>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</si>
  <si>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</si>
  <si>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</si>
  <si>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</si>
  <si>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</si>
  <si>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</si>
  <si>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</si>
  <si>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</si>
  <si>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</si>
  <si>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</si>
  <si>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</si>
  <si>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</si>
  <si>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</si>
  <si>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</si>
  <si>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</si>
  <si>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</si>
  <si>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</si>
  <si>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</si>
  <si>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</si>
  <si>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</si>
  <si>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</si>
  <si>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</si>
  <si>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</si>
  <si>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</si>
  <si>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</si>
  <si>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</si>
  <si>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</si>
  <si>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</si>
  <si>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</si>
  <si>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</si>
  <si>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</si>
  <si>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</si>
  <si>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</si>
  <si>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</si>
  <si>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</si>
  <si>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</si>
  <si>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</si>
  <si>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</si>
  <si>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</si>
  <si>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</si>
  <si>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</si>
  <si>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</si>
  <si>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</si>
  <si>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</si>
  <si>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</si>
  <si>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</si>
  <si>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</si>
  <si>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</si>
  <si>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</si>
  <si>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</si>
  <si>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</si>
  <si>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</si>
  <si>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</si>
  <si>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</si>
  <si>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</si>
  <si>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</si>
  <si>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</si>
  <si>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</si>
  <si>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</si>
  <si>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</si>
  <si>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</si>
  <si>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</si>
  <si>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</si>
  <si>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</si>
  <si>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</si>
  <si>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</si>
  <si>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</si>
  <si>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</si>
  <si>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</si>
  <si>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</si>
  <si>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</si>
  <si>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</si>
  <si>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</si>
  <si>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</si>
  <si>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</si>
  <si>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</si>
  <si>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</si>
  <si>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</si>
  <si>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</si>
  <si>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</si>
  <si>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</si>
  <si>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</si>
  <si>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</si>
  <si>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</si>
  <si>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</si>
  <si>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</si>
  <si>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</si>
  <si>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</si>
  <si>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</si>
  <si>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</si>
  <si>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</si>
  <si>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</si>
  <si>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</si>
  <si>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</si>
  <si>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</si>
  <si>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</si>
  <si>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</si>
  <si>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</si>
  <si>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</si>
  <si>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</si>
  <si>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</si>
  <si>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</si>
  <si>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</si>
  <si>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</si>
  <si>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</si>
  <si>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</si>
  <si>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</si>
  <si>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</si>
  <si>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</si>
  <si>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</si>
  <si>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</si>
  <si>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</si>
  <si>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</si>
  <si>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</si>
  <si>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</si>
  <si>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</si>
  <si>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</si>
  <si>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</si>
  <si>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</si>
  <si>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</si>
  <si>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</si>
  <si>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</si>
  <si>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</si>
  <si>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</si>
  <si>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</si>
  <si>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</si>
  <si>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</si>
  <si>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</si>
  <si>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</si>
  <si>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</si>
  <si>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</si>
  <si>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</si>
  <si>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</si>
  <si>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</si>
  <si>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</si>
  <si>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</si>
  <si>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</si>
  <si>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</si>
  <si>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</si>
  <si>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</si>
  <si>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</si>
  <si>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</si>
  <si>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</si>
  <si>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</si>
  <si>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</si>
  <si>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</si>
  <si>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</si>
  <si>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</si>
  <si>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</si>
  <si>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</si>
  <si>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</si>
  <si>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</si>
  <si>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</si>
  <si>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</si>
  <si>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</si>
  <si>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</si>
  <si>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</si>
  <si>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</si>
  <si>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</si>
  <si>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</si>
  <si>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</si>
  <si>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</si>
  <si>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</si>
  <si>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</si>
  <si>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</si>
  <si>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</si>
  <si>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</si>
  <si>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</si>
  <si>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</si>
  <si>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</si>
  <si>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</si>
  <si>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</si>
  <si>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</si>
  <si>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</si>
  <si>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</si>
  <si>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</si>
  <si>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</si>
  <si>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</si>
  <si>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</si>
  <si>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</si>
  <si>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</si>
  <si>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</si>
  <si>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</si>
  <si>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</si>
  <si>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</si>
  <si>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</si>
  <si>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</si>
  <si>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</si>
  <si>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</si>
  <si>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</si>
  <si>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</si>
  <si>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</si>
  <si>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</si>
  <si>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</si>
  <si>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</si>
  <si>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</si>
  <si>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</si>
  <si>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</si>
  <si>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</si>
  <si>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</si>
  <si>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</si>
  <si>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</si>
  <si>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</si>
  <si>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</si>
  <si>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</si>
  <si>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</si>
  <si>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</si>
  <si>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</si>
  <si>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</si>
  <si>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</si>
  <si>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</si>
  <si>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</si>
  <si>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</si>
  <si>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</si>
  <si>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</si>
  <si>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</si>
  <si>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</si>
  <si>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</si>
  <si>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</si>
  <si>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</si>
  <si>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</si>
  <si>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</si>
  <si>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</si>
  <si>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</si>
  <si>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</si>
  <si>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</si>
  <si>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</si>
  <si>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</si>
  <si>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</si>
  <si>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</si>
  <si>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</si>
  <si>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</si>
  <si>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</si>
  <si>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</si>
  <si>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</si>
  <si>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</si>
  <si>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</si>
  <si>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</si>
  <si>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</si>
  <si>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</si>
  <si>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</si>
  <si>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</si>
  <si>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</si>
  <si>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</si>
  <si>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</si>
  <si>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</si>
  <si>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</si>
  <si>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</si>
  <si>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</si>
  <si>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</si>
  <si>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</si>
  <si>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</si>
  <si>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</si>
  <si>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</si>
  <si>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</si>
  <si>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</si>
  <si>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</si>
  <si>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</si>
  <si>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</si>
  <si>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</si>
  <si>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</si>
  <si>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</si>
  <si>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</si>
  <si>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</si>
  <si>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</si>
  <si>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</si>
  <si>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</si>
  <si>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</si>
  <si>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</si>
  <si>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</si>
  <si>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</si>
  <si>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</si>
  <si>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</si>
  <si>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</si>
  <si>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</si>
  <si>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</si>
  <si>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</si>
  <si>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</si>
  <si>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</si>
  <si>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</si>
  <si>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</si>
  <si>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</si>
  <si>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</si>
  <si>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</si>
  <si>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</si>
  <si>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</si>
  <si>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</si>
  <si>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</si>
  <si>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</si>
  <si>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</si>
  <si>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</si>
  <si>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</si>
  <si>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</si>
  <si>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</si>
  <si>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</si>
  <si>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</si>
  <si>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</si>
  <si>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</si>
  <si>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</si>
  <si>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</si>
  <si>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</si>
  <si>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</si>
  <si>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</si>
  <si>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</si>
  <si>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</si>
  <si>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</si>
  <si>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</si>
  <si>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</si>
  <si>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</si>
  <si>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</si>
  <si>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</si>
  <si>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</si>
  <si>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</si>
  <si>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</si>
  <si>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</si>
  <si>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</si>
  <si>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</si>
  <si>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</si>
  <si>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</si>
  <si>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</si>
  <si>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</si>
  <si>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</si>
  <si>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</si>
  <si>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</si>
  <si>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</si>
  <si>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</si>
  <si>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</si>
  <si>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</si>
  <si>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</si>
  <si>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</si>
  <si>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</si>
  <si>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</si>
  <si>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</si>
  <si>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</si>
  <si>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</si>
  <si>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</si>
  <si>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</si>
  <si>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</si>
  <si>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</si>
  <si>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</si>
  <si>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</si>
  <si>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</si>
  <si>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</si>
  <si>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</si>
  <si>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</si>
  <si>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</si>
  <si>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</si>
  <si>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</si>
  <si>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</si>
  <si>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</si>
  <si>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</si>
  <si>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</si>
  <si>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</si>
  <si>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</si>
  <si>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</si>
  <si>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</si>
  <si>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</si>
  <si>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</si>
  <si>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</si>
  <si>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</si>
  <si>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</si>
  <si>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</si>
  <si>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</si>
  <si>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</si>
  <si>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</si>
  <si>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</si>
  <si>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</si>
  <si>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</si>
  <si>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</si>
  <si>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</si>
  <si>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</si>
  <si>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</si>
  <si>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</si>
  <si>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</si>
  <si>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</si>
  <si>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</si>
  <si>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</si>
  <si>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</si>
  <si>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</si>
  <si>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</si>
  <si>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</si>
  <si>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</si>
  <si>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</si>
  <si>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</si>
  <si>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</si>
  <si>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</si>
  <si>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</si>
  <si>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</si>
  <si>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</si>
  <si>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</si>
  <si>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</si>
  <si>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</si>
  <si>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</si>
  <si>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</si>
  <si>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</si>
  <si>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</si>
  <si>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</si>
  <si>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</si>
  <si>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</si>
  <si>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</si>
  <si>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</si>
  <si>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</si>
  <si>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</si>
  <si>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</si>
  <si>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</si>
  <si>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</si>
  <si>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</si>
  <si>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</si>
  <si>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</si>
  <si>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</si>
  <si>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</si>
  <si>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</si>
  <si>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</si>
  <si>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</si>
  <si>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</si>
  <si>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</si>
  <si>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</si>
  <si>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</si>
  <si>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</si>
  <si>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</si>
  <si>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</si>
  <si>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</si>
  <si>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</si>
  <si>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</si>
  <si>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</si>
  <si>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</si>
  <si>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</si>
  <si>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</si>
  <si>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</si>
  <si>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</si>
  <si>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</si>
  <si>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</si>
  <si>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</si>
  <si>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</si>
  <si>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</si>
  <si>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</si>
  <si>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</si>
  <si>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</si>
  <si>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</si>
  <si>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</si>
  <si>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</si>
  <si>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</si>
  <si>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</si>
  <si>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</si>
  <si>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</si>
  <si>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</si>
  <si>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</si>
  <si>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</si>
  <si>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</si>
  <si>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</si>
  <si>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</si>
  <si>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</si>
  <si>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</si>
  <si>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</si>
  <si>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</si>
  <si>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</si>
  <si>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</si>
  <si>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</si>
  <si>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</si>
  <si>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</si>
  <si>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</si>
  <si>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</si>
  <si>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</si>
  <si>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</si>
  <si>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</si>
  <si>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</si>
  <si>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</si>
  <si>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</si>
  <si>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</si>
  <si>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</si>
  <si>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</si>
  <si>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</si>
  <si>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</si>
  <si>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</si>
  <si>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</si>
  <si>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</si>
  <si>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</si>
  <si>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</si>
  <si>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</si>
  <si>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</si>
  <si>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</si>
  <si>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</si>
  <si>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</si>
  <si>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</si>
  <si>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</si>
  <si>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</si>
  <si>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</si>
  <si>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</si>
  <si>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</si>
  <si>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</si>
  <si>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</si>
  <si>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</si>
  <si>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</si>
  <si>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</si>
  <si>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</si>
  <si>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</si>
  <si>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</si>
  <si>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</si>
  <si>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</si>
  <si>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</si>
  <si>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</si>
  <si>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</si>
  <si>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</si>
  <si>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</si>
  <si>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</si>
  <si>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</si>
  <si>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</si>
  <si>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</si>
  <si>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</si>
  <si>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</si>
  <si>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</si>
  <si>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</si>
  <si>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</si>
  <si>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</si>
  <si>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</si>
  <si>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</si>
  <si>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</si>
  <si>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</si>
  <si>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</si>
  <si>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</si>
  <si>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</si>
  <si>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</si>
  <si>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</si>
  <si>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</si>
  <si>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</si>
  <si>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</si>
  <si>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</si>
  <si>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</si>
  <si>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</si>
  <si>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</si>
  <si>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</si>
  <si>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</si>
  <si>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</si>
  <si>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</si>
  <si>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</si>
  <si>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</si>
  <si>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</si>
  <si>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</si>
  <si>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</si>
  <si>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</si>
  <si>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</si>
  <si>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</si>
  <si>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</si>
  <si>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</si>
  <si>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</si>
  <si>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</si>
  <si>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</si>
  <si>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</si>
  <si>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</si>
  <si>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</si>
  <si>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</si>
  <si>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</si>
  <si>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</si>
  <si>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</si>
  <si>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</si>
  <si>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</si>
  <si>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</si>
  <si>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</si>
  <si>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</si>
  <si>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</si>
  <si>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</si>
  <si>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</si>
  <si>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</si>
  <si>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</si>
  <si>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</si>
  <si>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</si>
  <si>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</si>
  <si>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</si>
  <si>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</si>
  <si>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</si>
  <si>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</si>
  <si>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</si>
  <si>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</si>
  <si>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</si>
  <si>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</si>
  <si>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</si>
  <si>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</si>
  <si>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</si>
  <si>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</si>
  <si>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</si>
  <si>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</si>
  <si>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</si>
  <si>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</si>
  <si>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</si>
  <si>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</si>
  <si>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</si>
  <si>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</si>
  <si>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</si>
  <si>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</si>
  <si>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</si>
  <si>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</si>
  <si>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</si>
  <si>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</si>
  <si>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</si>
  <si>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</si>
  <si>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</si>
  <si>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</si>
  <si>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</si>
  <si>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</si>
  <si>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</si>
  <si>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</si>
  <si>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</si>
  <si>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</si>
  <si>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</si>
  <si>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</si>
  <si>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</si>
  <si>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</si>
  <si>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</si>
  <si>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</si>
  <si>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</si>
  <si>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</si>
  <si>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</si>
  <si>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</si>
  <si>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</si>
  <si>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</si>
  <si>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</si>
  <si>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</si>
  <si>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</si>
  <si>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</si>
  <si>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</si>
  <si>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</si>
  <si>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</si>
  <si>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</si>
  <si>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</si>
  <si>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</si>
  <si>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</si>
  <si>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</si>
  <si>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</si>
  <si>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</si>
  <si>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</si>
  <si>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</si>
  <si>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</si>
  <si>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</si>
  <si>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</si>
  <si>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</si>
  <si>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</si>
  <si>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</si>
  <si>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</si>
  <si>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</si>
  <si>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</si>
  <si>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</si>
  <si>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</si>
  <si>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</si>
  <si>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</si>
  <si>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</si>
  <si>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</si>
  <si>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</si>
  <si>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</si>
  <si>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</si>
  <si>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</si>
  <si>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</si>
  <si>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</si>
  <si>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</si>
  <si>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</si>
  <si>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</si>
  <si>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</si>
  <si>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</si>
  <si>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</si>
  <si>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</si>
  <si>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</si>
  <si>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</si>
  <si>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</si>
  <si>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</si>
  <si>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</si>
  <si>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</si>
  <si>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</si>
  <si>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</si>
  <si>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</si>
  <si>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</si>
  <si>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</si>
  <si>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</si>
  <si>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</si>
  <si>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</si>
  <si>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</si>
  <si>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</si>
  <si>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</si>
  <si>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</si>
  <si>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</si>
  <si>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</si>
  <si>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</si>
  <si>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</si>
  <si>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</si>
  <si>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</si>
  <si>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</si>
  <si>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</si>
  <si>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</si>
  <si>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</si>
  <si>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</si>
  <si>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</si>
  <si>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</si>
  <si>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</si>
  <si>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</si>
  <si>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</si>
  <si>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</si>
  <si>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</si>
  <si>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</si>
  <si>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</si>
  <si>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</si>
  <si>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</si>
  <si>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</si>
  <si>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</si>
  <si>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</si>
  <si>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</si>
  <si>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</si>
  <si>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</si>
  <si>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</si>
  <si>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</si>
  <si>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</si>
  <si>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</si>
  <si>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</si>
  <si>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</si>
  <si>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</si>
  <si>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</si>
  <si>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</si>
  <si>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</si>
  <si>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</si>
  <si>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</si>
  <si>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</si>
  <si>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</si>
  <si>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</si>
  <si>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</si>
  <si>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</si>
  <si>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</si>
  <si>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</si>
  <si>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</si>
  <si>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</si>
  <si>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</si>
  <si>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</si>
  <si>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</si>
  <si>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</si>
  <si>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</si>
  <si>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</si>
  <si>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</si>
  <si>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</si>
  <si>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</si>
  <si>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</si>
  <si>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</si>
  <si>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</si>
  <si>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</si>
  <si>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</si>
  <si>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</si>
  <si>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</si>
  <si>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</si>
  <si>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</si>
  <si>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</si>
  <si>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</si>
  <si>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</si>
  <si>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</si>
  <si>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</si>
  <si>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</si>
  <si>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</si>
  <si>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</si>
  <si>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</si>
  <si>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</si>
  <si>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</si>
  <si>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</si>
  <si>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</si>
  <si>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</si>
  <si>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</si>
  <si>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</si>
  <si>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</si>
  <si>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</si>
  <si>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</si>
  <si>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</si>
  <si>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</si>
  <si>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</si>
  <si>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</si>
  <si>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</si>
  <si>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</si>
  <si>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</si>
  <si>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</si>
  <si>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</si>
  <si>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</si>
  <si>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</si>
  <si>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</si>
  <si>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</si>
  <si>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</si>
  <si>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</si>
  <si>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</si>
  <si>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</si>
  <si>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</si>
  <si>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</si>
  <si>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</si>
  <si>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</si>
  <si>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</si>
  <si>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</si>
  <si>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</si>
  <si>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</si>
  <si>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</si>
  <si>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</si>
  <si>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</si>
  <si>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</si>
  <si>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</si>
  <si>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</si>
  <si>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</si>
  <si>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</si>
  <si>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</si>
  <si>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</si>
  <si>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</si>
  <si>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</si>
  <si>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</si>
  <si>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</si>
  <si>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</si>
  <si>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</si>
  <si>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</si>
  <si>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</si>
  <si>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</si>
  <si>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</si>
  <si>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</si>
  <si>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</si>
  <si>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</si>
  <si>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</si>
  <si>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</si>
  <si>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</si>
  <si>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</si>
  <si>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</si>
  <si>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</si>
  <si>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</si>
  <si>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</si>
  <si>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</si>
  <si>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</si>
  <si>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</si>
  <si>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</si>
  <si>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</si>
  <si>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</si>
  <si>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</si>
  <si>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</si>
  <si>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</si>
  <si>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</si>
  <si>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</si>
  <si>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</si>
  <si>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</si>
  <si>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</si>
  <si>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</si>
  <si>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</si>
  <si>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</si>
  <si>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</si>
  <si>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</si>
  <si>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</si>
  <si>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</si>
  <si>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</si>
  <si>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</si>
  <si>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</si>
  <si>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</si>
  <si>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</si>
  <si>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</si>
  <si>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</si>
  <si>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</si>
  <si>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</si>
  <si>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</si>
  <si>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</si>
  <si>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</si>
  <si>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</si>
  <si>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</si>
  <si>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</si>
  <si>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</si>
  <si>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</si>
  <si>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</si>
  <si>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</si>
  <si>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</si>
  <si>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</si>
  <si>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</si>
  <si>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</si>
  <si>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</si>
  <si>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</si>
  <si>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</si>
  <si>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</si>
  <si>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</si>
  <si>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</si>
  <si>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</si>
  <si>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</si>
  <si>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</si>
  <si>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</si>
  <si>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</si>
  <si>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</si>
  <si>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</si>
  <si>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</si>
  <si>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</si>
  <si>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</si>
  <si>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</si>
  <si>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</si>
  <si>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</si>
  <si>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</si>
  <si>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</si>
  <si>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</si>
  <si>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</si>
  <si>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</si>
  <si>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</si>
  <si>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</si>
  <si>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</si>
  <si>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</si>
  <si>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</si>
  <si>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</si>
  <si>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</si>
  <si>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</si>
  <si>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</si>
  <si>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</si>
  <si>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</si>
  <si>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</si>
  <si>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</si>
  <si>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</si>
  <si>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</si>
  <si>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</si>
  <si>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</si>
  <si>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</si>
  <si>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</si>
  <si>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</si>
  <si>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</si>
  <si>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</si>
  <si>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</si>
  <si>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</si>
  <si>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</si>
  <si>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</si>
  <si>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</si>
  <si>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</si>
  <si>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</si>
  <si>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</si>
  <si>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</si>
  <si>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</si>
  <si>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</si>
  <si>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</si>
  <si>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</si>
  <si>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</si>
  <si>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</si>
  <si>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</si>
  <si>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</si>
  <si>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</si>
  <si>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</si>
  <si>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</si>
  <si>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</si>
  <si>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</si>
  <si>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</si>
  <si>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</si>
  <si>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</si>
  <si>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</si>
  <si>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</si>
  <si>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</si>
  <si>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</si>
  <si>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</si>
  <si>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</si>
  <si>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</si>
  <si>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</si>
  <si>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</si>
  <si>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</si>
  <si>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</si>
  <si>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</si>
  <si>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</si>
  <si>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</si>
  <si>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</si>
  <si>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</si>
  <si>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</si>
  <si>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</si>
  <si>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</si>
  <si>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</si>
  <si>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</si>
  <si>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</si>
  <si>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</si>
  <si>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</si>
  <si>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</si>
  <si>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</si>
  <si>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</si>
  <si>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</si>
  <si>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</si>
  <si>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</si>
  <si>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</si>
  <si>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</si>
  <si>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</si>
  <si>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</si>
  <si>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</si>
  <si>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</si>
  <si>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</si>
  <si>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</si>
  <si>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</si>
  <si>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</si>
  <si>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</si>
  <si>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</si>
  <si>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</si>
  <si>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</si>
  <si>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</si>
  <si>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</si>
  <si>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</si>
  <si>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</si>
  <si>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</si>
  <si>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</si>
  <si>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</si>
  <si>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</si>
  <si>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</si>
  <si>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</si>
  <si>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</si>
  <si>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</si>
  <si>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</si>
  <si>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</si>
  <si>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</si>
  <si>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</si>
  <si>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</si>
  <si>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</si>
  <si>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</si>
  <si>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</si>
  <si>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</si>
  <si>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</si>
  <si>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</si>
  <si>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</si>
  <si>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</si>
  <si>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</si>
  <si>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</si>
  <si>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</si>
  <si>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</si>
  <si>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</si>
  <si>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</si>
  <si>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</si>
  <si>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</si>
  <si>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</si>
  <si>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</si>
  <si>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</si>
  <si>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</si>
  <si>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</si>
  <si>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</si>
  <si>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</si>
  <si>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</si>
  <si>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</si>
  <si>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</si>
  <si>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</si>
  <si>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</si>
  <si>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</si>
  <si>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</si>
  <si>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</si>
  <si>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</si>
  <si>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</si>
  <si>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</si>
  <si>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</si>
  <si>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</si>
  <si>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</si>
  <si>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</si>
  <si>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</si>
  <si>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</si>
  <si>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</si>
  <si>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</si>
  <si>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</si>
  <si>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</si>
  <si>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</si>
  <si>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</si>
  <si>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</si>
  <si>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</si>
  <si>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</si>
  <si>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</si>
  <si>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</si>
  <si>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</si>
  <si>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</si>
  <si>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</si>
  <si>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</si>
  <si>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</si>
  <si>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</si>
  <si>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</si>
  <si>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</si>
  <si>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</si>
  <si>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</si>
  <si>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</si>
  <si>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</si>
  <si>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</si>
  <si>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</si>
  <si>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</si>
  <si>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</si>
  <si>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</si>
  <si>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</si>
  <si>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</si>
  <si>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</si>
  <si>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</si>
  <si>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</si>
  <si>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</si>
  <si>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</si>
  <si>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</si>
  <si>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</si>
  <si>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</si>
  <si>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</si>
  <si>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</si>
  <si>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</si>
  <si>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</si>
  <si>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</si>
  <si>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</si>
  <si>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</si>
  <si>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</si>
  <si>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</si>
  <si>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</si>
  <si>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</si>
  <si>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</si>
  <si>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</si>
  <si>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</si>
  <si>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</si>
  <si>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</si>
  <si>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</si>
  <si>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</si>
  <si>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</si>
  <si>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</si>
  <si>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</si>
  <si>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</si>
  <si>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</si>
  <si>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</si>
  <si>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</si>
  <si>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</si>
  <si>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</si>
  <si>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</si>
  <si>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</si>
  <si>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</si>
  <si>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</si>
  <si>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</si>
  <si>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</si>
  <si>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</si>
  <si>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</si>
  <si>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</si>
  <si>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</si>
  <si>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</si>
  <si>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</si>
  <si>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</si>
  <si>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</si>
  <si>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</si>
  <si>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</si>
  <si>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</si>
  <si>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</si>
  <si>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</si>
  <si>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</si>
  <si>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</si>
  <si>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</si>
  <si>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</si>
  <si>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</si>
  <si>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</si>
  <si>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</si>
  <si>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</si>
  <si>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</si>
  <si>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</si>
  <si>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</si>
  <si>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</si>
  <si>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</si>
  <si>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</si>
  <si>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</si>
  <si>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</si>
  <si>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</si>
  <si>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</si>
  <si>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</si>
  <si>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</si>
  <si>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</si>
  <si>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</si>
  <si>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</si>
  <si>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</si>
  <si>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</si>
  <si>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</si>
  <si>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</si>
  <si>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</si>
  <si>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</si>
  <si>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</si>
  <si>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</si>
  <si>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</si>
  <si>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</si>
  <si>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</si>
  <si>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</si>
  <si>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</si>
  <si>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</si>
  <si>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</si>
  <si>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</si>
  <si>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</si>
  <si>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</si>
  <si>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</si>
  <si>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</si>
  <si>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</si>
  <si>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</si>
  <si>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</si>
  <si>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</si>
  <si>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</si>
  <si>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</si>
  <si>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</si>
  <si>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</si>
  <si>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</si>
  <si>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</si>
  <si>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</si>
  <si>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</si>
  <si>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</si>
  <si>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</si>
  <si>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</si>
  <si>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</si>
  <si>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</si>
  <si>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</si>
  <si>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</si>
  <si>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</si>
  <si>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</si>
  <si>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</si>
  <si>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</si>
  <si>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</si>
  <si>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</si>
  <si>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</si>
  <si>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</si>
  <si>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</si>
  <si>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</si>
  <si>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</si>
  <si>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</si>
  <si>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</si>
  <si>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</si>
  <si>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</si>
  <si>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</si>
  <si>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</si>
  <si>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</si>
  <si>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</si>
  <si>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</si>
  <si>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</si>
  <si>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</si>
  <si>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</si>
  <si>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</si>
  <si>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</si>
  <si>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</si>
  <si>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</si>
  <si>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</si>
  <si>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</si>
  <si>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</si>
  <si>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</si>
  <si>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</si>
  <si>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</si>
  <si>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</si>
  <si>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</si>
  <si>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</si>
  <si>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</si>
  <si>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</si>
  <si>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</si>
  <si>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</si>
  <si>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</si>
  <si>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</si>
  <si>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</si>
  <si>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</si>
  <si>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</si>
  <si>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</si>
  <si>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</si>
  <si>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</si>
  <si>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</si>
  <si>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</si>
  <si>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</si>
  <si>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</si>
  <si>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</si>
  <si>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</si>
  <si>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</si>
  <si>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</si>
  <si>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</si>
  <si>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</si>
  <si>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</si>
  <si>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</si>
  <si>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</si>
  <si>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</si>
  <si>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</si>
  <si>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</si>
  <si>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</si>
  <si>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</si>
  <si>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</si>
  <si>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</si>
  <si>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</si>
  <si>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</si>
  <si>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</si>
  <si>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</si>
  <si>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</si>
  <si>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</si>
  <si>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</si>
  <si>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</si>
  <si>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</si>
  <si>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</si>
  <si>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</si>
  <si>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</si>
  <si>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</si>
  <si>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</si>
  <si>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</si>
  <si>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</si>
  <si>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</si>
  <si>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</si>
  <si>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</si>
  <si>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</si>
  <si>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</si>
  <si>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</si>
  <si>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</si>
  <si>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</si>
  <si>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</si>
  <si>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</si>
  <si>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</si>
  <si>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</si>
  <si>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</si>
  <si>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</si>
  <si>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</si>
  <si>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</si>
  <si>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</si>
  <si>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</si>
  <si>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</si>
  <si>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</si>
  <si>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</si>
  <si>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</si>
  <si>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</si>
  <si>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</si>
  <si>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</si>
  <si>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</si>
  <si>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</si>
  <si>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</si>
  <si>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</si>
  <si>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</si>
  <si>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</si>
  <si>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</si>
  <si>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</si>
  <si>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</si>
  <si>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</si>
  <si>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</si>
  <si>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</si>
  <si>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</si>
  <si>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</si>
  <si>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</si>
  <si>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</si>
  <si>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</si>
  <si>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</si>
  <si>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</si>
  <si>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</si>
  <si>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</si>
  <si>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</si>
  <si>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</si>
  <si>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</si>
  <si>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</si>
  <si>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</si>
  <si>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</si>
  <si>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</si>
  <si>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</si>
  <si>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</si>
  <si>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</si>
  <si>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</si>
  <si>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</si>
  <si>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</si>
  <si>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</si>
  <si>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</si>
  <si>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</si>
  <si>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</si>
  <si>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</si>
  <si>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</si>
  <si>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</si>
  <si>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</si>
  <si>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</si>
  <si>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</si>
  <si>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</si>
  <si>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</si>
  <si>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</si>
  <si>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</si>
  <si>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</si>
  <si>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</si>
  <si>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</si>
  <si>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</si>
  <si>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</si>
  <si>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</si>
  <si>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</si>
  <si>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</si>
  <si>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</si>
  <si>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</si>
  <si>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</si>
  <si>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</si>
  <si>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</si>
  <si>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</si>
  <si>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</si>
  <si>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</si>
  <si>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</si>
  <si>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</si>
  <si>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</si>
  <si>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</si>
  <si>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</si>
  <si>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</si>
  <si>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</si>
  <si>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</si>
  <si>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</si>
  <si>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</si>
  <si>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</si>
  <si>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</si>
  <si>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</si>
  <si>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</si>
  <si>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</si>
  <si>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</si>
  <si>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</si>
  <si>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</si>
  <si>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</si>
  <si>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</si>
  <si>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</si>
  <si>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</si>
  <si>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</si>
  <si>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</si>
  <si>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</si>
  <si>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</si>
  <si>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</si>
  <si>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</si>
  <si>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</si>
  <si>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</si>
  <si>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</si>
  <si>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</si>
  <si>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</si>
  <si>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</si>
  <si>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</si>
  <si>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</si>
  <si>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</si>
  <si>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</si>
  <si>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</si>
  <si>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</si>
  <si>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</si>
  <si>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</si>
  <si>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</si>
  <si>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</si>
  <si>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</si>
  <si>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</si>
  <si>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</si>
  <si>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</si>
  <si>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</si>
  <si>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</si>
  <si>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</si>
  <si>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</si>
  <si>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</si>
  <si>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</si>
  <si>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</si>
  <si>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</si>
  <si>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</si>
  <si>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</si>
  <si>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</si>
  <si>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</si>
  <si>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</si>
  <si>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</si>
  <si>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</si>
  <si>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</si>
  <si>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</si>
  <si>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</si>
  <si>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</si>
  <si>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</si>
  <si>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</si>
  <si>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</si>
  <si>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</si>
  <si>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</si>
  <si>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</si>
  <si>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</si>
  <si>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</si>
  <si>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</si>
  <si>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</si>
  <si>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</si>
  <si>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</si>
  <si>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</si>
  <si>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</si>
  <si>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</si>
  <si>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</si>
  <si>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</si>
  <si>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</si>
  <si>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</si>
  <si>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</si>
  <si>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</si>
  <si>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</si>
  <si>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</si>
  <si>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</si>
  <si>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</si>
  <si>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</si>
  <si>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</si>
  <si>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</si>
  <si>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</si>
  <si>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</si>
  <si>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</si>
  <si>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</si>
  <si>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</si>
  <si>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</si>
  <si>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</si>
  <si>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</si>
  <si>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</si>
  <si>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</si>
  <si>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</si>
  <si>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</si>
  <si>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</si>
  <si>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</si>
  <si>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</si>
  <si>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</si>
  <si>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</si>
  <si>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</si>
  <si>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</si>
  <si>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</si>
  <si>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</si>
  <si>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</si>
  <si>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</si>
  <si>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</si>
  <si>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</si>
  <si>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</si>
  <si>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</si>
  <si>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</si>
  <si>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</si>
  <si>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</si>
  <si>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</si>
  <si>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</si>
  <si>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</si>
  <si>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</si>
  <si>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</si>
  <si>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</si>
  <si>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</si>
  <si>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</si>
  <si>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</si>
  <si>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</si>
  <si>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</si>
  <si>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</si>
  <si>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</si>
  <si>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</si>
  <si>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</si>
  <si>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</si>
  <si>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</si>
  <si>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</si>
  <si>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</si>
  <si>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</si>
  <si>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</si>
  <si>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</si>
  <si>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</si>
  <si>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</si>
  <si>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</si>
  <si>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</si>
  <si>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</si>
  <si>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</si>
  <si>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</si>
  <si>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</si>
  <si>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</si>
  <si>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</si>
  <si>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</si>
  <si>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</si>
  <si>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</si>
  <si>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</si>
  <si>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</si>
  <si>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</si>
  <si>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</si>
  <si>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</si>
  <si>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</si>
  <si>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</si>
  <si>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</si>
  <si>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</si>
  <si>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</si>
  <si>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</si>
  <si>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</si>
  <si>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</si>
  <si>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</si>
  <si>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</si>
  <si>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</si>
  <si>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</si>
  <si>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</si>
  <si>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</si>
  <si>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</si>
  <si>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</si>
  <si>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</si>
  <si>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</si>
  <si>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</si>
  <si>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</si>
  <si>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</si>
  <si>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</si>
  <si>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</si>
  <si>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</si>
  <si>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</si>
  <si>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</si>
  <si>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</si>
  <si>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</si>
  <si>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</si>
  <si>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</si>
  <si>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</si>
  <si>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</si>
  <si>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</si>
  <si>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</si>
  <si>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</si>
  <si>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</si>
  <si>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</si>
  <si>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</si>
  <si>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</si>
  <si>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</si>
  <si>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</si>
  <si>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</si>
  <si>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</si>
  <si>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</si>
  <si>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</si>
  <si>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</si>
  <si>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</si>
  <si>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</si>
  <si>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</si>
  <si>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</si>
  <si>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</si>
  <si>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</si>
  <si>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</si>
  <si>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</si>
  <si>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</si>
  <si>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</si>
  <si>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</si>
  <si>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</si>
  <si>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</si>
  <si>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</si>
  <si>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</si>
  <si>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</si>
  <si>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</si>
  <si>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</si>
  <si>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</si>
  <si>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</si>
  <si>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</si>
  <si>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</si>
  <si>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</si>
  <si>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</si>
  <si>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</si>
  <si>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</si>
  <si>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</si>
  <si>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</si>
  <si>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</si>
  <si>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</si>
  <si>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</si>
  <si>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</si>
  <si>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</si>
  <si>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</si>
  <si>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</si>
  <si>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</si>
  <si>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</si>
  <si>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</si>
  <si>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</si>
  <si>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</si>
  <si>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</si>
  <si>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</si>
  <si>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</si>
  <si>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</si>
  <si>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</si>
  <si>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</si>
  <si>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</si>
  <si>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</si>
  <si>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</si>
  <si>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</si>
  <si>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</si>
  <si>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</si>
  <si>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</si>
  <si>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</si>
  <si>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</si>
  <si>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</si>
  <si>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</si>
  <si>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</si>
  <si>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</si>
  <si>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</si>
  <si>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</si>
  <si>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</si>
  <si>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</si>
  <si>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</si>
  <si>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</si>
  <si>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</si>
  <si>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</si>
  <si>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</si>
  <si>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</si>
  <si>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</si>
  <si>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</si>
  <si>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</si>
  <si>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</si>
  <si>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</si>
  <si>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</si>
  <si>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</si>
  <si>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</si>
  <si>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</si>
  <si>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</si>
  <si>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</si>
  <si>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</si>
  <si>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</si>
  <si>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</si>
  <si>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</si>
  <si>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</si>
  <si>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</si>
  <si>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</si>
  <si>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</si>
  <si>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</si>
  <si>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</si>
  <si>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</si>
  <si>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</si>
  <si>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</si>
  <si>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</si>
  <si>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</si>
  <si>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</si>
  <si>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</si>
  <si>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</si>
  <si>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</si>
  <si>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</si>
  <si>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</si>
  <si>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</si>
  <si>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</si>
  <si>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</si>
  <si>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</si>
  <si>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</si>
  <si>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</si>
  <si>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</si>
  <si>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</si>
  <si>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</si>
  <si>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</si>
  <si>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</si>
  <si>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</si>
  <si>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</si>
  <si>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</si>
  <si>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</si>
  <si>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</si>
  <si>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</si>
  <si>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</si>
  <si>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</si>
  <si>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</si>
  <si>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</si>
  <si>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</si>
  <si>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</si>
  <si>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</si>
  <si>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</si>
  <si>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</si>
  <si>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</si>
  <si>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</si>
  <si>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</si>
  <si>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</si>
  <si>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</si>
  <si>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</si>
  <si>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</si>
  <si>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</si>
  <si>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</si>
  <si>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</si>
  <si>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</si>
  <si>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</si>
  <si>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</si>
  <si>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</si>
  <si>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</si>
  <si>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</si>
  <si>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</si>
  <si>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</si>
  <si>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</si>
  <si>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</si>
  <si>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</si>
  <si>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</si>
  <si>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</si>
  <si>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</si>
  <si>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</si>
  <si>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</si>
  <si>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</si>
  <si>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</si>
  <si>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</si>
  <si>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</si>
  <si>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</si>
  <si>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</si>
  <si>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</si>
  <si>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</si>
  <si>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</si>
  <si>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</si>
  <si>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</si>
  <si>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</si>
  <si>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</si>
  <si>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</si>
  <si>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</si>
  <si>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</si>
  <si>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</si>
  <si>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</si>
  <si>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</si>
  <si>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</si>
  <si>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</si>
  <si>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</si>
  <si>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</si>
  <si>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</si>
  <si>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</si>
  <si>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</si>
  <si>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</si>
  <si>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</si>
  <si>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</si>
  <si>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</si>
  <si>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</si>
  <si>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</si>
  <si>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</si>
  <si>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</si>
  <si>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</si>
  <si>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</si>
  <si>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</si>
  <si>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</si>
  <si>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</si>
  <si>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</si>
  <si>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</si>
  <si>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</si>
  <si>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</si>
  <si>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</si>
  <si>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</si>
  <si>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</si>
  <si>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</si>
  <si>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</si>
  <si>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</si>
  <si>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</si>
  <si>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</si>
  <si>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</si>
  <si>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</si>
  <si>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</si>
  <si>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</si>
  <si>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</si>
  <si>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</si>
  <si>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</si>
  <si>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</si>
  <si>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</si>
  <si>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</si>
  <si>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</si>
  <si>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</si>
  <si>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</si>
  <si>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</si>
  <si>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</si>
  <si>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</si>
  <si>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</si>
  <si>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</si>
  <si>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</si>
  <si>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</si>
  <si>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</si>
  <si>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</si>
  <si>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</si>
  <si>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</si>
  <si>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</si>
  <si>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</si>
  <si>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</si>
  <si>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</si>
  <si>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</si>
  <si>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</si>
  <si>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</si>
  <si>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</si>
  <si>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</si>
  <si>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</si>
  <si>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</si>
  <si>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</si>
  <si>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</si>
  <si>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</si>
  <si>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</si>
  <si>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</si>
  <si>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</si>
  <si>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</si>
  <si>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</si>
  <si>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</si>
  <si>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</si>
  <si>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</si>
  <si>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</si>
  <si>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</si>
  <si>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</si>
  <si>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</si>
  <si>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</si>
  <si>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</si>
  <si>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</si>
  <si>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</si>
  <si>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</si>
  <si>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</si>
  <si>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</si>
  <si>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</si>
  <si>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</si>
  <si>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</si>
  <si>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</si>
  <si>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</si>
  <si>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</si>
  <si>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</si>
  <si>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</si>
  <si>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</si>
  <si>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</si>
  <si>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</si>
  <si>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</si>
  <si>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</si>
  <si>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</si>
  <si>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</si>
  <si>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</si>
  <si>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</si>
  <si>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</si>
  <si>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</si>
  <si>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</si>
  <si>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</si>
  <si>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</si>
  <si>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</si>
  <si>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</si>
  <si>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</si>
  <si>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</si>
  <si>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</si>
  <si>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</si>
  <si>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</si>
  <si>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</si>
  <si>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</si>
  <si>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</si>
  <si>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</si>
  <si>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</si>
  <si>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</si>
  <si>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</si>
  <si>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</si>
  <si>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</si>
  <si>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</si>
  <si>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</si>
  <si>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</si>
  <si>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</si>
  <si>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</si>
  <si>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</si>
  <si>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</si>
  <si>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</si>
  <si>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</si>
  <si>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</si>
  <si>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</si>
  <si>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</si>
  <si>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</si>
  <si>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</si>
  <si>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</si>
  <si>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</si>
  <si>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</si>
  <si>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</si>
  <si>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</si>
  <si>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</si>
  <si>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</si>
  <si>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</si>
  <si>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</si>
  <si>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</si>
  <si>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</si>
  <si>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</si>
  <si>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</si>
  <si>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</si>
  <si>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</si>
  <si>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</si>
  <si>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</si>
  <si>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</si>
  <si>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</si>
  <si>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</si>
  <si>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</si>
  <si>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</si>
  <si>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</si>
  <si>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</si>
  <si>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</si>
  <si>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</si>
  <si>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</si>
  <si>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</si>
  <si>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</si>
  <si>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</si>
  <si>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</si>
  <si>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</si>
  <si>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</si>
  <si>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</si>
  <si>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</si>
  <si>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</si>
  <si>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</si>
  <si>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</si>
  <si>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</si>
  <si>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</si>
  <si>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</si>
  <si>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</si>
  <si>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</si>
  <si>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</si>
  <si>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</si>
  <si>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</si>
  <si>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</si>
  <si>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</si>
  <si>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</si>
  <si>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</si>
  <si>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</si>
  <si>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</si>
  <si>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</si>
  <si>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</si>
  <si>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</si>
  <si>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</si>
  <si>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</si>
  <si>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</si>
  <si>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</si>
  <si>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</si>
  <si>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</si>
  <si>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</si>
  <si>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</si>
  <si>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</si>
  <si>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</si>
  <si>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</si>
  <si>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</si>
  <si>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</si>
  <si>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</si>
  <si>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</si>
  <si>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</si>
  <si>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</si>
  <si>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</si>
  <si>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</si>
  <si>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</si>
  <si>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</si>
  <si>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</si>
  <si>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</si>
  <si>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</si>
  <si>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</si>
  <si>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</si>
  <si>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</si>
  <si>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</si>
  <si>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</si>
  <si>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</si>
  <si>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</si>
  <si>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</si>
  <si>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</si>
  <si>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</si>
  <si>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</si>
  <si>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</si>
  <si>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</si>
  <si>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</si>
  <si>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</si>
  <si>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</si>
  <si>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</si>
  <si>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</si>
  <si>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</si>
  <si>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</si>
  <si>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</si>
  <si>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</si>
  <si>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</si>
  <si>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</si>
  <si>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</si>
  <si>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</si>
  <si>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</si>
  <si>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</si>
  <si>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</si>
  <si>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</si>
  <si>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</si>
  <si>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</si>
  <si>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</si>
  <si>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</si>
  <si>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</si>
  <si>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</si>
  <si>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</si>
  <si>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</si>
  <si>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</si>
  <si>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</si>
  <si>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</si>
  <si>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</si>
  <si>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</si>
  <si>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</si>
  <si>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</si>
  <si>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</si>
  <si>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</si>
  <si>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</si>
  <si>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</si>
  <si>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</si>
  <si>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</si>
  <si>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</si>
  <si>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</si>
  <si>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</si>
  <si>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</si>
  <si>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</si>
  <si>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</si>
  <si>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</si>
  <si>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</si>
  <si>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</si>
  <si>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</si>
  <si>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</si>
  <si>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</si>
  <si>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</si>
  <si>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</si>
  <si>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</si>
  <si>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</si>
  <si>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</si>
  <si>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</si>
  <si>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</si>
  <si>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</si>
  <si>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</si>
  <si>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</si>
  <si>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</si>
  <si>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</si>
  <si>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</si>
  <si>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</si>
  <si>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</si>
  <si>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</si>
  <si>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</si>
  <si>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</si>
  <si>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</si>
  <si>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</si>
  <si>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</si>
  <si>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</si>
  <si>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</si>
  <si>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</si>
  <si>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</si>
  <si>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</si>
  <si>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</si>
  <si>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</si>
  <si>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</si>
  <si>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</si>
  <si>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</si>
  <si>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</si>
  <si>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</si>
  <si>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</si>
  <si>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</si>
  <si>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</si>
  <si>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</si>
  <si>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</si>
  <si>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</si>
  <si>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</si>
  <si>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</si>
  <si>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</si>
  <si>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</si>
  <si>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</si>
  <si>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</si>
  <si>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</si>
  <si>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</si>
  <si>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</si>
  <si>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</si>
  <si>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</si>
  <si>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</si>
  <si>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</si>
  <si>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</si>
  <si>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</si>
  <si>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</si>
  <si>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</si>
  <si>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</si>
  <si>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</si>
  <si>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</si>
  <si>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</si>
  <si>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</si>
  <si>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</si>
  <si>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</si>
  <si>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</si>
  <si>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</si>
  <si>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</si>
  <si>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</si>
  <si>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</si>
  <si>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</si>
  <si>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</si>
  <si>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</si>
  <si>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</si>
  <si>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</si>
  <si>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</si>
  <si>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</si>
  <si>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</si>
  <si>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</si>
  <si>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</si>
  <si>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</si>
  <si>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</si>
  <si>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</si>
  <si>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</si>
  <si>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</si>
  <si>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</si>
  <si>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</si>
  <si>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</si>
  <si>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</si>
  <si>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</si>
  <si>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</si>
  <si>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</si>
  <si>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</si>
  <si>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</si>
  <si>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</si>
  <si>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</si>
  <si>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</si>
  <si>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</si>
  <si>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</si>
  <si>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</si>
  <si>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</si>
  <si>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</si>
  <si>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</si>
  <si>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</si>
  <si>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</si>
  <si>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</si>
  <si>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</si>
  <si>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</si>
  <si>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</si>
  <si>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</si>
  <si>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</si>
  <si>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</si>
  <si>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</si>
  <si>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</si>
  <si>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</si>
  <si>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</si>
  <si>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</si>
  <si>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</si>
  <si>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</si>
  <si>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</si>
  <si>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</si>
  <si>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</si>
  <si>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</si>
  <si>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</si>
  <si>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</si>
  <si>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</si>
  <si>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</si>
  <si>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</si>
  <si>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</si>
  <si>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</si>
  <si>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</si>
  <si>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</si>
  <si>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</si>
  <si>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</si>
  <si>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</si>
  <si>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</si>
  <si>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</si>
  <si>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</si>
  <si>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</si>
  <si>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</si>
  <si>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</si>
  <si>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</si>
  <si>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</si>
  <si>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</si>
  <si>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</si>
  <si>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</si>
  <si>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</si>
  <si>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</si>
  <si>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</si>
  <si>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</si>
  <si>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</si>
  <si>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</si>
  <si>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</si>
  <si>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</si>
  <si>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</si>
  <si>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</si>
  <si>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</si>
  <si>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</si>
  <si>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</si>
  <si>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</si>
  <si>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</si>
  <si>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</si>
  <si>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</si>
  <si>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</si>
  <si>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</si>
  <si>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</si>
  <si>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</si>
  <si>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</si>
  <si>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</si>
  <si>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</si>
  <si>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</si>
  <si>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</si>
  <si>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</si>
  <si>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</si>
  <si>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</si>
  <si>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</si>
  <si>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</si>
  <si>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</si>
  <si>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</si>
  <si>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</si>
  <si>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</si>
  <si>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</si>
  <si>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</si>
  <si>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</si>
  <si>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</si>
  <si>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</si>
  <si>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</si>
  <si>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</si>
  <si>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</si>
  <si>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</si>
  <si>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</si>
  <si>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</si>
  <si>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</si>
  <si>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</si>
  <si>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</si>
  <si>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</si>
  <si>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</si>
  <si>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</si>
  <si>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</si>
  <si>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</si>
  <si>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</si>
  <si>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</si>
  <si>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</si>
  <si>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</si>
  <si>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</si>
  <si>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</si>
  <si>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</si>
  <si>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</si>
  <si>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</si>
  <si>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</si>
  <si>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</si>
  <si>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</si>
  <si>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</si>
  <si>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</si>
  <si>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</si>
  <si>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</si>
  <si>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</si>
  <si>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</si>
  <si>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</si>
  <si>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</si>
  <si>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</si>
  <si>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</si>
  <si>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</si>
  <si>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</si>
  <si>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</si>
  <si>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</si>
  <si>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</si>
  <si>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</si>
  <si>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</si>
  <si>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</si>
  <si>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</si>
  <si>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</si>
  <si>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</si>
  <si>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</si>
  <si>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</si>
  <si>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</si>
  <si>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</si>
  <si>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</si>
  <si>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</si>
  <si>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</si>
  <si>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</si>
  <si>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</si>
  <si>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</si>
  <si>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</si>
  <si>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</si>
  <si>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</si>
  <si>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</si>
  <si>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</si>
  <si>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</si>
  <si>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</si>
  <si>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</si>
  <si>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</si>
  <si>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</si>
  <si>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</si>
  <si>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</si>
  <si>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</si>
  <si>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</si>
  <si>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</si>
  <si>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</si>
  <si>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</si>
  <si>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</si>
  <si>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</si>
  <si>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</si>
  <si>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</si>
  <si>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</si>
  <si>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</si>
  <si>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</si>
  <si>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</si>
  <si>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</si>
  <si>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</si>
  <si>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</si>
  <si>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</si>
  <si>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</si>
  <si>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</si>
  <si>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</si>
  <si>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</si>
  <si>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</si>
  <si>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</si>
  <si>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</si>
  <si>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</si>
  <si>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</si>
  <si>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</si>
  <si>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</si>
  <si>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</si>
  <si>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</si>
  <si>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</si>
  <si>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</si>
  <si>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</si>
  <si>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</si>
  <si>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</si>
  <si>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</si>
  <si>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</si>
  <si>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</si>
  <si>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</si>
  <si>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</si>
  <si>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</si>
  <si>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</si>
  <si>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</si>
  <si>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</si>
  <si>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</si>
  <si>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</si>
  <si>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</si>
  <si>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</si>
  <si>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</si>
  <si>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</si>
  <si>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</si>
  <si>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</si>
  <si>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</si>
  <si>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</si>
  <si>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</si>
  <si>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</si>
  <si>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</si>
  <si>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</si>
  <si>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</si>
  <si>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</si>
  <si>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</si>
  <si>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</si>
  <si>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</si>
  <si>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</si>
  <si>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</si>
  <si>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</si>
  <si>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</si>
  <si>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</si>
  <si>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</si>
  <si>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</si>
  <si>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</si>
  <si>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</si>
  <si>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</si>
  <si>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</si>
  <si>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</si>
  <si>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</si>
  <si>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</si>
  <si>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</si>
  <si>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</si>
  <si>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</si>
  <si>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</si>
  <si>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</si>
  <si>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</si>
  <si>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</si>
  <si>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</si>
  <si>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</si>
  <si>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</si>
  <si>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</si>
  <si>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</si>
  <si>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</si>
  <si>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</si>
  <si>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</si>
  <si>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</si>
  <si>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</si>
  <si>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</si>
  <si>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</si>
  <si>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</si>
  <si>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</si>
  <si>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</si>
  <si>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</si>
  <si>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</si>
  <si>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</si>
  <si>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</si>
  <si>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</si>
  <si>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</si>
  <si>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</si>
  <si>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</si>
  <si>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</si>
  <si>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</si>
  <si>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</si>
  <si>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</si>
  <si>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</si>
  <si>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</si>
  <si>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</si>
  <si>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</si>
  <si>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</si>
  <si>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</si>
  <si>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</si>
  <si>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</si>
  <si>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</si>
  <si>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</si>
  <si>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</si>
  <si>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</si>
  <si>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</si>
  <si>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</si>
  <si>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</si>
  <si>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</si>
  <si>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</si>
  <si>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</si>
  <si>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</si>
  <si>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</si>
  <si>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</si>
  <si>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</si>
  <si>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</si>
  <si>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</si>
  <si>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</si>
  <si>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</si>
  <si>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</si>
  <si>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</si>
  <si>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</si>
  <si>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</si>
  <si>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</si>
  <si>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</si>
  <si>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</si>
  <si>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</si>
  <si>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</si>
  <si>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</si>
  <si>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</si>
  <si>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</si>
  <si>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</si>
  <si>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</si>
  <si>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</si>
  <si>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</si>
  <si>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</si>
  <si>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</si>
  <si>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</si>
  <si>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</si>
  <si>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</si>
  <si>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</si>
  <si>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</si>
  <si>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</si>
  <si>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</si>
  <si>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</si>
  <si>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</si>
  <si>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</si>
  <si>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</si>
  <si>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</si>
  <si>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</si>
  <si>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</si>
  <si>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</si>
  <si>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</si>
  <si>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</si>
  <si>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</si>
  <si>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</si>
  <si>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</si>
  <si>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</si>
  <si>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</si>
  <si>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</si>
  <si>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</si>
  <si>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</si>
  <si>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</si>
  <si>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</si>
  <si>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</si>
  <si>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</si>
  <si>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</si>
  <si>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</si>
  <si>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</si>
  <si>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</si>
  <si>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</si>
  <si>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</si>
  <si>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</si>
  <si>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</si>
  <si>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</si>
  <si>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</si>
  <si>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</si>
  <si>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</si>
  <si>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</si>
  <si>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</si>
  <si>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</si>
  <si>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</si>
  <si>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</si>
  <si>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</si>
  <si>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</si>
  <si>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</si>
  <si>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</si>
  <si>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</si>
  <si>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</si>
  <si>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</si>
  <si>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</si>
  <si>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</si>
  <si>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</si>
  <si>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</si>
  <si>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</si>
  <si>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</si>
  <si>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</si>
  <si>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</si>
  <si>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</si>
  <si>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</si>
  <si>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</si>
  <si>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</si>
  <si>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</si>
  <si>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</si>
  <si>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</si>
  <si>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</si>
  <si>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</si>
  <si>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</si>
  <si>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</si>
  <si>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</si>
  <si>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</si>
  <si>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</si>
  <si>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</si>
  <si>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</si>
  <si>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</si>
  <si>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</si>
  <si>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</si>
  <si>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</si>
  <si>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</si>
  <si>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</si>
  <si>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</si>
  <si>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</si>
  <si>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</si>
  <si>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</si>
  <si>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</si>
  <si>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</si>
  <si>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</si>
  <si>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</si>
  <si>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</si>
  <si>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</si>
  <si>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</si>
  <si>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</si>
  <si>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</si>
  <si>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</si>
  <si>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</si>
  <si>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</si>
  <si>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</si>
  <si>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</si>
  <si>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</si>
  <si>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</si>
  <si>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</si>
  <si>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</si>
  <si>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</si>
  <si>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</si>
  <si>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</si>
  <si>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</si>
  <si>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</si>
  <si>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</si>
  <si>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</si>
  <si>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</si>
  <si>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</si>
  <si>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</si>
  <si>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</si>
  <si>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</si>
  <si>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</si>
  <si>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</si>
  <si>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</si>
  <si>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</si>
  <si>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</si>
  <si>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</si>
  <si>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</si>
  <si>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</si>
  <si>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</si>
  <si>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</si>
  <si>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</si>
  <si>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</si>
  <si>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</si>
  <si>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</si>
  <si>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</si>
  <si>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</si>
  <si>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</si>
  <si>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</si>
  <si>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</si>
  <si>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</si>
  <si>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</si>
  <si>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</si>
  <si>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</si>
  <si>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</si>
  <si>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</si>
  <si>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</si>
  <si>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</si>
  <si>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</si>
  <si>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</si>
  <si>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</si>
  <si>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</si>
  <si>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</si>
  <si>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</si>
  <si>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</si>
  <si>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</si>
  <si>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</si>
  <si>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</si>
  <si>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</si>
  <si>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</si>
  <si>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</si>
  <si>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</si>
  <si>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</si>
  <si>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</si>
  <si>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</si>
  <si>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</si>
  <si>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</si>
  <si>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</si>
  <si>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</si>
  <si>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</si>
  <si>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</si>
  <si>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</si>
  <si>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</si>
  <si>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</si>
  <si>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</si>
  <si>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</si>
  <si>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</si>
  <si>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</si>
  <si>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</si>
  <si>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</si>
  <si>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</si>
  <si>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</si>
  <si>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</si>
  <si>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</si>
  <si>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</si>
  <si>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</si>
  <si>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</si>
  <si>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</si>
  <si>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</si>
  <si>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</si>
  <si>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</si>
  <si>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</si>
  <si>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</si>
  <si>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</si>
  <si>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</si>
  <si>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</si>
  <si>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</si>
  <si>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</si>
  <si>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</si>
  <si>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</si>
  <si>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</si>
  <si>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</si>
  <si>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</si>
  <si>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</si>
  <si>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</si>
  <si>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</si>
  <si>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</si>
  <si>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</si>
  <si>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</si>
  <si>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</si>
  <si>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</si>
  <si>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</si>
  <si>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</si>
  <si>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</si>
  <si>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</si>
  <si>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</si>
  <si>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</si>
  <si>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</si>
  <si>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</si>
  <si>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</si>
  <si>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</si>
  <si>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</si>
  <si>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</si>
  <si>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</si>
  <si>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</si>
  <si>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</si>
  <si>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</si>
  <si>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</si>
  <si>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</si>
  <si>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</si>
  <si>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</si>
  <si>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</si>
  <si>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</si>
  <si>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</si>
  <si>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</si>
  <si>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</si>
  <si>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</si>
  <si>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</si>
  <si>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</si>
  <si>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</si>
  <si>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</si>
  <si>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</si>
  <si>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</si>
  <si>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</si>
  <si>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</si>
  <si>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</si>
  <si>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</si>
  <si>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</si>
  <si>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</si>
  <si>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</si>
  <si>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</si>
  <si>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</si>
  <si>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</si>
  <si>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</si>
  <si>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</si>
  <si>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</si>
  <si>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</si>
  <si>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</si>
  <si>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</si>
  <si>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</si>
  <si>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</si>
  <si>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</si>
  <si>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</si>
  <si>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</si>
  <si>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</si>
  <si>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</si>
  <si>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</si>
  <si>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</si>
  <si>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</si>
  <si>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</si>
  <si>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</si>
  <si>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</si>
  <si>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</si>
  <si>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</si>
  <si>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</si>
  <si>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</si>
  <si>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</si>
  <si>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</si>
  <si>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</si>
  <si>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</si>
  <si>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</si>
  <si>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</si>
  <si>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</si>
  <si>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</si>
  <si>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</si>
  <si>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</si>
  <si>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</si>
  <si>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</si>
  <si>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</si>
  <si>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</si>
  <si>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</si>
  <si>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</si>
  <si>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</si>
  <si>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</si>
  <si>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</si>
  <si>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</si>
  <si>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</si>
  <si>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</si>
  <si>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</si>
  <si>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</si>
  <si>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</si>
  <si>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</si>
  <si>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</si>
  <si>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</si>
  <si>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</si>
  <si>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</si>
  <si>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</si>
  <si>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</si>
  <si>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</si>
  <si>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</si>
  <si>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</si>
  <si>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</si>
  <si>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</si>
  <si>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</si>
  <si>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</si>
  <si>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</si>
  <si>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</si>
  <si>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</si>
  <si>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</si>
  <si>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</si>
  <si>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</si>
  <si>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</si>
  <si>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</si>
  <si>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</si>
  <si>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</si>
  <si>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</si>
  <si>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</si>
  <si>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</si>
  <si>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</si>
  <si>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</si>
  <si>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</si>
  <si>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</si>
  <si>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</si>
  <si>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</si>
  <si>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</si>
  <si>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</si>
  <si>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</si>
  <si>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</si>
  <si>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</si>
  <si>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</si>
  <si>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</si>
  <si>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</si>
  <si>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</si>
  <si>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</si>
  <si>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</si>
  <si>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</si>
  <si>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</si>
  <si>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</si>
  <si>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</si>
  <si>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</si>
  <si>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</si>
  <si>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</si>
  <si>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</si>
  <si>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</si>
  <si>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</si>
  <si>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</si>
  <si>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</si>
  <si>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</si>
  <si>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</si>
  <si>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</si>
  <si>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</si>
  <si>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</si>
  <si>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</si>
  <si>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</si>
  <si>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</si>
  <si>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</si>
  <si>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</si>
  <si>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</si>
  <si>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</si>
  <si>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</si>
  <si>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</si>
  <si>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</si>
  <si>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</si>
  <si>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</si>
  <si>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</si>
  <si>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</si>
  <si>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</si>
  <si>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</si>
  <si>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</si>
  <si>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</si>
  <si>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</si>
  <si>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</si>
  <si>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</si>
  <si>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</si>
  <si>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</si>
  <si>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</si>
  <si>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</si>
  <si>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</si>
  <si>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</si>
  <si>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</si>
  <si>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</si>
  <si>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</si>
  <si>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</si>
  <si>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</si>
  <si>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</si>
  <si>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</si>
  <si>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</si>
  <si>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</si>
  <si>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</si>
  <si>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</si>
  <si>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</si>
  <si>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</si>
  <si>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</si>
  <si>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</si>
  <si>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</si>
  <si>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</si>
  <si>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</si>
  <si>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</si>
  <si>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</si>
  <si>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</si>
  <si>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</si>
  <si>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</si>
  <si>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</si>
  <si>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</si>
  <si>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</si>
  <si>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</si>
  <si>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</si>
  <si>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</si>
  <si>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</si>
  <si>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</si>
  <si>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</si>
  <si>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</si>
  <si>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</si>
  <si>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</si>
  <si>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</si>
  <si>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</si>
  <si>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</si>
  <si>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</si>
  <si>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</si>
  <si>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</si>
  <si>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</si>
  <si>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</si>
  <si>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</si>
  <si>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</si>
  <si>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</si>
  <si>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</si>
  <si>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</si>
  <si>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</si>
  <si>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</si>
  <si>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</si>
  <si>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</si>
  <si>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</si>
  <si>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</si>
  <si>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</si>
  <si>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</si>
  <si>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</si>
  <si>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</si>
  <si>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</si>
  <si>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</si>
  <si>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</si>
  <si>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</si>
  <si>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</si>
  <si>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</si>
  <si>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</si>
  <si>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</si>
  <si>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</si>
  <si>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</si>
  <si>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</si>
  <si>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</si>
  <si>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</si>
  <si>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</si>
  <si>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</si>
  <si>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</si>
  <si>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</si>
  <si>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</si>
  <si>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</si>
  <si>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</si>
  <si>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</si>
  <si>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</si>
  <si>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</si>
  <si>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</si>
  <si>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</si>
  <si>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</si>
  <si>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</si>
  <si>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</si>
  <si>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</si>
  <si>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</si>
  <si>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</si>
  <si>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</si>
  <si>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</si>
  <si>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</si>
  <si>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</si>
  <si>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</si>
  <si>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</si>
  <si>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</si>
  <si>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</si>
  <si>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</si>
  <si>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</si>
  <si>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</si>
  <si>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</si>
  <si>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</si>
  <si>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</si>
  <si>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</si>
  <si>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</si>
  <si>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</si>
  <si>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</si>
  <si>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</si>
  <si>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</si>
  <si>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</si>
  <si>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</si>
  <si>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</si>
  <si>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</si>
  <si>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</si>
  <si>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</si>
  <si>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</si>
  <si>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</si>
  <si>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</si>
  <si>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</si>
  <si>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</si>
  <si>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</si>
  <si>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</si>
  <si>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</si>
  <si>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</si>
  <si>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</si>
  <si>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</si>
  <si>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</si>
  <si>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</si>
  <si>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</si>
  <si>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</si>
  <si>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</si>
  <si>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</si>
  <si>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</si>
  <si>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</si>
  <si>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</si>
  <si>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</si>
  <si>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</si>
  <si>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</si>
  <si>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</si>
  <si>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</si>
  <si>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</si>
  <si>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</si>
  <si>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</si>
  <si>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</si>
  <si>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</si>
  <si>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</si>
  <si>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</si>
  <si>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</si>
  <si>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</si>
  <si>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</si>
  <si>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</si>
  <si>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</si>
  <si>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</si>
  <si>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</si>
  <si>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</si>
  <si>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</si>
  <si>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</si>
  <si>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</si>
  <si>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</si>
  <si>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</si>
  <si>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</si>
  <si>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</si>
  <si>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</si>
  <si>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</si>
  <si>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</si>
  <si>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</si>
  <si>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</si>
  <si>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</si>
  <si>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</si>
  <si>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</si>
  <si>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</si>
  <si>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</si>
  <si>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</si>
  <si>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</si>
  <si>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</si>
  <si>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</si>
  <si>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</si>
  <si>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</si>
  <si>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</si>
  <si>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</si>
  <si>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</si>
  <si>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</si>
  <si>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</si>
  <si>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</si>
  <si>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</si>
  <si>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</si>
  <si>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</si>
  <si>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</si>
  <si>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</si>
  <si>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</si>
  <si>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</si>
  <si>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</si>
  <si>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</si>
  <si>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</si>
  <si>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</si>
  <si>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</si>
  <si>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</si>
  <si>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</si>
  <si>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</si>
  <si>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</si>
  <si>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</si>
  <si>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</si>
  <si>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</si>
  <si>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</si>
  <si>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</si>
  <si>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</si>
  <si>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</si>
  <si>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</si>
  <si>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</si>
  <si>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</si>
  <si>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</si>
  <si>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</si>
  <si>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</si>
  <si>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</si>
  <si>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</si>
  <si>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</si>
  <si>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</si>
  <si>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</si>
  <si>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</si>
  <si>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</si>
  <si>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</si>
  <si>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</si>
  <si>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</si>
  <si>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</si>
  <si>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</si>
  <si>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</si>
  <si>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</si>
  <si>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</si>
  <si>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</si>
  <si>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</si>
  <si>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</si>
  <si>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</si>
  <si>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</si>
  <si>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</si>
  <si>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</si>
  <si>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</si>
  <si>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</si>
  <si>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</si>
  <si>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</si>
  <si>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</si>
  <si>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</si>
  <si>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</si>
  <si>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</si>
  <si>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</si>
  <si>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</si>
  <si>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</si>
  <si>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</si>
  <si>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</si>
  <si>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</si>
  <si>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</si>
  <si>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</si>
  <si>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</si>
  <si>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</si>
  <si>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</si>
  <si>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</si>
  <si>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</si>
  <si>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</si>
  <si>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</si>
  <si>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</si>
  <si>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</si>
  <si>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</si>
  <si>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</si>
  <si>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</si>
  <si>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</si>
  <si>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</si>
  <si>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</si>
  <si>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</si>
  <si>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</si>
  <si>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</si>
  <si>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</si>
  <si>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</si>
  <si>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</si>
  <si>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</si>
  <si>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</si>
  <si>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</si>
  <si>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</si>
  <si>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</si>
  <si>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</si>
  <si>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</si>
  <si>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</si>
  <si>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</si>
  <si>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</si>
  <si>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</si>
  <si>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</si>
  <si>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</si>
  <si>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</si>
  <si>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</si>
  <si>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</si>
  <si>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</si>
  <si>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</si>
  <si>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</si>
  <si>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</si>
  <si>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</si>
  <si>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</si>
  <si>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</si>
  <si>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</si>
  <si>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</si>
  <si>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</si>
  <si>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</si>
  <si>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</si>
  <si>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</si>
  <si>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</si>
  <si>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</si>
  <si>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</si>
  <si>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</si>
  <si>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</si>
  <si>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</si>
  <si>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</si>
  <si>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</si>
  <si>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</si>
  <si>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</si>
  <si>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</si>
  <si>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</si>
  <si>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</si>
  <si>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</si>
  <si>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</si>
  <si>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</si>
  <si>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</si>
  <si>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</si>
  <si>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</si>
  <si>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</si>
  <si>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</si>
  <si>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</si>
  <si>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</si>
  <si>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</si>
  <si>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</si>
  <si>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</si>
  <si>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</si>
  <si>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</si>
  <si>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</si>
  <si>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</si>
  <si>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</si>
  <si>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</si>
  <si>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</si>
  <si>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</si>
  <si>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</si>
  <si>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</si>
  <si>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</si>
  <si>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</si>
  <si>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</si>
  <si>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</si>
  <si>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</si>
  <si>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</si>
  <si>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</si>
  <si>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</si>
  <si>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</si>
  <si>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</si>
  <si>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</si>
  <si>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</si>
  <si>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</si>
  <si>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</si>
  <si>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</si>
  <si>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</si>
  <si>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</si>
  <si>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</si>
  <si>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</si>
  <si>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</si>
  <si>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</si>
  <si>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</si>
  <si>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</si>
  <si>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</si>
  <si>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</si>
  <si>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</si>
  <si>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</si>
  <si>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</si>
  <si>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</si>
  <si>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</si>
  <si>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</si>
  <si>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</si>
  <si>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</si>
  <si>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</si>
  <si>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</si>
  <si>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</si>
  <si>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</si>
  <si>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</si>
  <si>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</si>
  <si>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</si>
  <si>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</si>
  <si>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</si>
  <si>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</si>
  <si>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</si>
  <si>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</si>
  <si>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</si>
  <si>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</si>
  <si>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</si>
  <si>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</si>
  <si>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</si>
  <si>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</si>
  <si>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</si>
  <si>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</si>
  <si>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</si>
  <si>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</si>
  <si>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</si>
  <si>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</si>
  <si>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</si>
  <si>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</si>
  <si>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</si>
  <si>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</si>
  <si>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</si>
  <si>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</si>
  <si>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</si>
  <si>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</si>
  <si>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</si>
  <si>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</si>
  <si>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</si>
  <si>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</si>
  <si>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</si>
  <si>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</si>
  <si>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</si>
  <si>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</si>
  <si>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</si>
  <si>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</si>
  <si>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</si>
  <si>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</si>
  <si>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</si>
  <si>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</si>
  <si>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</si>
  <si>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</si>
  <si>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</si>
  <si>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</si>
  <si>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</si>
  <si>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</si>
  <si>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</si>
  <si>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</si>
  <si>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</si>
  <si>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</si>
  <si>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</si>
  <si>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</si>
  <si>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</si>
  <si>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</si>
  <si>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</si>
  <si>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</si>
  <si>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</si>
  <si>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</si>
  <si>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</si>
  <si>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</si>
  <si>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</si>
  <si>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</si>
  <si>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</si>
  <si>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</si>
  <si>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</si>
  <si>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</si>
  <si>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</si>
  <si>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</si>
  <si>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</si>
  <si>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</si>
  <si>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</si>
  <si>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</si>
  <si>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</si>
  <si>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</si>
  <si>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</si>
  <si>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</si>
  <si>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</si>
  <si>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</si>
  <si>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</si>
  <si>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</si>
  <si>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</si>
  <si>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</si>
  <si>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</si>
  <si>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</si>
  <si>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</si>
  <si>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</si>
  <si>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</si>
  <si>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</si>
  <si>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</si>
  <si>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</si>
  <si>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</si>
  <si>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</si>
  <si>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</si>
  <si>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</si>
  <si>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</si>
  <si>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</si>
  <si>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</si>
  <si>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</si>
  <si>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</si>
  <si>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</si>
  <si>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</si>
  <si>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</si>
  <si>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</si>
  <si>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</si>
  <si>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</si>
  <si>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</si>
  <si>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</si>
  <si>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</si>
  <si>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</si>
  <si>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</si>
  <si>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</si>
  <si>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</si>
  <si>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</si>
  <si>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</si>
  <si>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</si>
  <si>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</si>
  <si>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</si>
  <si>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</si>
  <si>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</si>
  <si>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</si>
  <si>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</si>
  <si>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</si>
  <si>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</si>
  <si>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</si>
  <si>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</si>
  <si>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</si>
  <si>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</si>
  <si>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</si>
  <si>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</si>
  <si>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</si>
  <si>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</si>
  <si>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</si>
  <si>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</si>
  <si>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</si>
  <si>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</si>
  <si>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</si>
  <si>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</si>
  <si>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</si>
  <si>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</si>
  <si>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</si>
  <si>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</si>
  <si>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</si>
  <si>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</si>
  <si>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</si>
  <si>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</si>
  <si>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</si>
  <si>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</si>
  <si>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</si>
  <si>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</si>
  <si>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</si>
  <si>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</si>
  <si>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</si>
  <si>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</si>
  <si>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</si>
  <si>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</si>
  <si>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</si>
  <si>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</si>
  <si>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</si>
  <si>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</si>
  <si>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</si>
  <si>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</si>
  <si>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</si>
  <si>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</si>
  <si>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</si>
  <si>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</si>
  <si>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</si>
  <si>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</si>
  <si>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</si>
  <si>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</si>
  <si>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</si>
  <si>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</si>
  <si>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</si>
  <si>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</si>
  <si>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</si>
  <si>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</si>
  <si>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</si>
  <si>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</si>
  <si>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</si>
  <si>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</si>
  <si>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</si>
  <si>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</si>
  <si>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</si>
  <si>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</si>
  <si>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</si>
  <si>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</si>
  <si>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</si>
  <si>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</si>
  <si>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</si>
  <si>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</si>
  <si>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</si>
  <si>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</si>
  <si>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</si>
  <si>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</si>
  <si>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</si>
  <si>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</si>
  <si>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</si>
  <si>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</si>
  <si>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</si>
  <si>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</si>
  <si>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</si>
  <si>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</si>
  <si>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</si>
  <si>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</si>
  <si>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</si>
  <si>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</si>
  <si>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</si>
  <si>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</si>
  <si>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</si>
  <si>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</si>
  <si>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</si>
  <si>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</si>
  <si>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</si>
  <si>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</si>
  <si>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</si>
  <si>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</si>
  <si>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</si>
  <si>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</si>
  <si>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</si>
  <si>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</si>
  <si>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</si>
  <si>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</si>
  <si>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</si>
  <si>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</si>
  <si>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</si>
  <si>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</si>
  <si>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</si>
  <si>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</si>
  <si>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</si>
  <si>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</si>
  <si>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</si>
  <si>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</si>
  <si>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</si>
  <si>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</si>
  <si>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</si>
  <si>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</si>
  <si>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</si>
  <si>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</si>
  <si>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</si>
  <si>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</si>
  <si>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</si>
  <si>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</si>
  <si>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</si>
  <si>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</si>
  <si>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</si>
  <si>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</si>
  <si>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</si>
  <si>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</si>
  <si>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</si>
  <si>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</si>
  <si>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</si>
  <si>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</si>
  <si>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</si>
  <si>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</si>
  <si>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</si>
  <si>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</si>
  <si>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</si>
  <si>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</si>
  <si>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</si>
  <si>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</si>
  <si>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</si>
  <si>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</si>
  <si>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</si>
  <si>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</si>
  <si>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</si>
  <si>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</si>
  <si>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</si>
  <si>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</si>
  <si>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</si>
  <si>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</si>
  <si>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</si>
  <si>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</si>
  <si>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</si>
  <si>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</si>
  <si>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</si>
  <si>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</si>
  <si>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</si>
  <si>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</si>
  <si>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</si>
  <si>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</si>
  <si>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</si>
  <si>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</si>
  <si>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</si>
  <si>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</si>
  <si>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</si>
  <si>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</si>
  <si>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</si>
  <si>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</si>
  <si>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</si>
  <si>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</si>
  <si>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</si>
  <si>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</si>
  <si>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</si>
  <si>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</si>
  <si>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</si>
  <si>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</si>
  <si>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</si>
  <si>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</si>
  <si>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</si>
  <si>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</si>
  <si>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</si>
  <si>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</si>
  <si>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</si>
  <si>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</si>
  <si>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</si>
  <si>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</si>
  <si>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</si>
  <si>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</si>
  <si>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</si>
  <si>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</si>
  <si>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</si>
  <si>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</si>
  <si>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</si>
  <si>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</si>
  <si>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</si>
  <si>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</si>
  <si>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</si>
  <si>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</si>
  <si>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</si>
  <si>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</si>
  <si>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</si>
  <si>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</si>
  <si>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</si>
  <si>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</si>
  <si>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</si>
  <si>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</si>
  <si>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</si>
  <si>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</si>
  <si>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</si>
  <si>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</si>
  <si>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</si>
  <si>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</si>
  <si>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</si>
  <si>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</si>
  <si>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</si>
  <si>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</si>
  <si>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</si>
  <si>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</si>
  <si>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</si>
  <si>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</si>
  <si>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</si>
  <si>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</si>
  <si>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</si>
  <si>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</si>
  <si>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</si>
  <si>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</si>
  <si>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</si>
  <si>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</si>
  <si>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</si>
  <si>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</si>
  <si>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</si>
  <si>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</si>
  <si>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</si>
  <si>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</si>
  <si>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</si>
  <si>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</si>
  <si>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</si>
  <si>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</si>
  <si>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</si>
  <si>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</si>
  <si>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</si>
  <si>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</si>
  <si>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</si>
  <si>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</si>
  <si>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</si>
  <si>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</si>
  <si>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</si>
  <si>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</si>
  <si>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</si>
  <si>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</si>
  <si>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</si>
  <si>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</si>
  <si>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</si>
  <si>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</si>
  <si>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</si>
  <si>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</si>
  <si>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</si>
  <si>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</si>
  <si>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</si>
  <si>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</si>
  <si>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</si>
  <si>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</si>
  <si>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</si>
  <si>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</si>
  <si>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</si>
  <si>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</si>
  <si>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</si>
  <si>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</si>
  <si>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</si>
  <si>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</si>
  <si>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</si>
  <si>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</si>
  <si>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</si>
  <si>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</si>
  <si>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</si>
  <si>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</si>
  <si>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</si>
  <si>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</si>
  <si>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</si>
  <si>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</si>
  <si>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</si>
  <si>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</si>
  <si>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</si>
  <si>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</si>
  <si>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</si>
  <si>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</si>
  <si>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</si>
  <si>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</si>
  <si>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</si>
  <si>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</si>
  <si>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</si>
  <si>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</si>
  <si>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</si>
  <si>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</si>
  <si>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</si>
  <si>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</si>
  <si>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</si>
  <si>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</si>
  <si>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</si>
  <si>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</si>
  <si>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</si>
  <si>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</si>
  <si>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</si>
  <si>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</si>
  <si>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</si>
  <si>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</si>
  <si>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</si>
  <si>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</si>
  <si>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</si>
  <si>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</si>
  <si>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</si>
  <si>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</si>
  <si>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</si>
  <si>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</si>
  <si>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</si>
  <si>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</si>
  <si>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</si>
  <si>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</si>
  <si>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</si>
  <si>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</si>
  <si>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</si>
  <si>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</si>
  <si>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</si>
  <si>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</si>
  <si>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</si>
  <si>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</si>
  <si>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</si>
  <si>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</si>
  <si>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</si>
  <si>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</si>
  <si>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</si>
  <si>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</si>
  <si>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</si>
  <si>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</si>
  <si>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</si>
  <si>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</si>
  <si>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</si>
  <si>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</si>
  <si>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</si>
  <si>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</si>
  <si>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</si>
  <si>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</si>
  <si>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</si>
  <si>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</si>
  <si>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</si>
  <si>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</si>
  <si>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</si>
  <si>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</si>
  <si>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</si>
  <si>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</si>
  <si>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</si>
  <si>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</si>
  <si>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</si>
  <si>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</si>
  <si>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</si>
  <si>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</si>
  <si>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</si>
  <si>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</si>
  <si>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</si>
  <si>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</si>
  <si>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</si>
  <si>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</si>
  <si>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</si>
  <si>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</si>
  <si>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</si>
  <si>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</si>
  <si>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</si>
  <si>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</si>
  <si>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</si>
  <si>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</si>
  <si>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</si>
  <si>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</si>
  <si>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</si>
  <si>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</si>
  <si>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</si>
  <si>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</si>
  <si>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</si>
  <si>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</si>
  <si>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</si>
  <si>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</si>
  <si>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</si>
  <si>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</si>
  <si>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</si>
  <si>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</si>
  <si>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</si>
  <si>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</si>
  <si>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</si>
  <si>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</si>
  <si>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</si>
  <si>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</si>
  <si>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</si>
  <si>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</si>
  <si>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</si>
  <si>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</si>
  <si>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</si>
  <si>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</si>
  <si>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</si>
  <si>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</si>
  <si>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</si>
  <si>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</si>
  <si>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</si>
  <si>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</si>
  <si>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</si>
  <si>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</si>
  <si>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</si>
  <si>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</si>
  <si>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</si>
  <si>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</si>
  <si>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</si>
  <si>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</si>
  <si>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</si>
  <si>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</si>
  <si>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</si>
  <si>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</si>
  <si>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</si>
  <si>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</si>
  <si>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</si>
  <si>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</si>
  <si>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</si>
  <si>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</si>
  <si>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</si>
  <si>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</si>
  <si>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</si>
  <si>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</si>
  <si>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</si>
  <si>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</si>
  <si>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</si>
  <si>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</si>
  <si>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</si>
  <si>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</si>
  <si>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</si>
  <si>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</si>
  <si>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</si>
  <si>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</si>
  <si>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</si>
  <si>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</si>
  <si>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</si>
  <si>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</si>
  <si>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</si>
  <si>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</si>
  <si>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</si>
  <si>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</si>
  <si>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</si>
  <si>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</si>
  <si>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</si>
  <si>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</si>
  <si>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</si>
  <si>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</si>
  <si>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</si>
  <si>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</si>
  <si>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</si>
  <si>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</si>
  <si>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</si>
  <si>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</si>
  <si>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</si>
  <si>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</si>
  <si>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</si>
  <si>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</si>
  <si>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</si>
  <si>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</si>
  <si>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</si>
  <si>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</si>
  <si>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</si>
  <si>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</si>
  <si>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</si>
  <si>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</si>
  <si>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</si>
  <si>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</si>
  <si>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</si>
  <si>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</si>
  <si>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</si>
  <si>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</si>
  <si>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</si>
  <si>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</si>
  <si>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</si>
  <si>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</si>
  <si>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</si>
  <si>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</si>
  <si>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</si>
  <si>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</si>
  <si>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</si>
  <si>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</si>
  <si>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</si>
  <si>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</si>
  <si>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</si>
  <si>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</si>
  <si>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</si>
  <si>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</si>
  <si>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</si>
  <si>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</si>
  <si>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</si>
  <si>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</si>
  <si>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</si>
  <si>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</si>
  <si>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</si>
  <si>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</si>
  <si>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</si>
  <si>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</si>
  <si>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</si>
  <si>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</si>
  <si>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</si>
  <si>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</si>
  <si>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</si>
  <si>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</si>
  <si>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</si>
  <si>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</si>
  <si>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</si>
  <si>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</si>
  <si>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</si>
  <si>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</si>
  <si>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</si>
  <si>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</si>
  <si>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</si>
  <si>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</si>
  <si>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</si>
  <si>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</si>
  <si>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</si>
  <si>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</si>
  <si>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</si>
  <si>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</si>
  <si>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</si>
  <si>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</si>
  <si>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</si>
  <si>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</si>
  <si>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</si>
  <si>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</si>
  <si>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</si>
  <si>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</si>
  <si>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</si>
  <si>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</si>
  <si>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</si>
  <si>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</si>
  <si>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</si>
  <si>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</si>
  <si>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</si>
  <si>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</si>
  <si>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</si>
  <si>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</si>
  <si>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</si>
  <si>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</si>
  <si>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</si>
  <si>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</si>
  <si>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</si>
  <si>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</si>
  <si>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</si>
  <si>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</si>
  <si>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</si>
  <si>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</si>
  <si>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</si>
  <si>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</si>
  <si>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</si>
  <si>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</si>
  <si>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</si>
  <si>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</si>
  <si>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</si>
  <si>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</si>
  <si>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</si>
  <si>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</si>
  <si>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</si>
  <si>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</si>
  <si>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</si>
  <si>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</si>
  <si>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</si>
  <si>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</si>
  <si>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</si>
  <si>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</si>
  <si>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</si>
  <si>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</si>
  <si>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</si>
  <si>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</si>
  <si>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</si>
  <si>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</si>
  <si>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</si>
  <si>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</si>
  <si>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</si>
  <si>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</si>
  <si>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</si>
  <si>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</si>
  <si>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</si>
  <si>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</si>
  <si>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</si>
  <si>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</si>
  <si>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</si>
  <si>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</si>
  <si>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</si>
  <si>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</si>
  <si>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</si>
  <si>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</si>
  <si>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</si>
  <si>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</si>
  <si>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</si>
  <si>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</si>
  <si>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</si>
  <si>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</si>
  <si>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</si>
  <si>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</si>
  <si>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</si>
  <si>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</si>
  <si>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</si>
  <si>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</si>
  <si>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</si>
  <si>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</si>
  <si>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</si>
  <si>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</si>
  <si>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</si>
  <si>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</si>
  <si>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</si>
  <si>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</si>
  <si>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</si>
  <si>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</si>
  <si>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</si>
  <si>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</si>
  <si>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</si>
  <si>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</si>
  <si>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</si>
  <si>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</si>
  <si>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</si>
  <si>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</si>
  <si>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</si>
  <si>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</si>
  <si>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</si>
  <si>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</si>
  <si>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</si>
  <si>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</si>
  <si>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</si>
  <si>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</si>
  <si>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</si>
  <si>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</si>
  <si>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</si>
  <si>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</si>
  <si>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</si>
  <si>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</si>
  <si>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</si>
  <si>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</si>
  <si>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</si>
  <si>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</si>
  <si>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</si>
  <si>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</si>
  <si>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</si>
  <si>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</si>
  <si>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</si>
  <si>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</si>
  <si>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</si>
  <si>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</si>
  <si>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</si>
  <si>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</si>
  <si>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</si>
  <si>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</si>
  <si>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</si>
  <si>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</si>
  <si>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</si>
  <si>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</si>
  <si>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</si>
  <si>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</si>
  <si>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</si>
  <si>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</si>
  <si>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</si>
  <si>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</si>
  <si>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</si>
  <si>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</si>
  <si>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</si>
  <si>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</si>
  <si>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</si>
  <si>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</si>
  <si>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</si>
  <si>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</si>
  <si>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</si>
  <si>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</si>
  <si>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</si>
  <si>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</si>
  <si>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</si>
  <si>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</si>
  <si>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</si>
  <si>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</si>
  <si>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</si>
  <si>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</si>
  <si>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</si>
  <si>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</si>
  <si>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</si>
  <si>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</si>
  <si>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</si>
  <si>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</si>
  <si>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</si>
  <si>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</si>
  <si>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</si>
  <si>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</si>
  <si>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</si>
  <si>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</si>
  <si>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</si>
  <si>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</si>
  <si>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</si>
  <si>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</si>
  <si>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</si>
  <si>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</si>
  <si>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</si>
  <si>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</si>
  <si>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</si>
  <si>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</si>
  <si>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</si>
  <si>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</si>
  <si>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</si>
  <si>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</si>
  <si>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</si>
  <si>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</si>
  <si>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</si>
  <si>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</si>
  <si>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</si>
  <si>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</si>
  <si>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</si>
  <si>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</si>
  <si>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</si>
  <si>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</si>
  <si>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</si>
  <si>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</si>
  <si>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</si>
  <si>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</si>
  <si>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</si>
  <si>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</si>
  <si>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</si>
  <si>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</si>
  <si>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</si>
  <si>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</si>
  <si>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</si>
  <si>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</si>
  <si>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</si>
  <si>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</si>
  <si>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</si>
  <si>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</si>
  <si>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</si>
  <si>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</si>
  <si>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</si>
  <si>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</si>
  <si>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</si>
  <si>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</si>
  <si>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</si>
  <si>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</si>
  <si>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</si>
  <si>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</si>
  <si>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</si>
  <si>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</si>
  <si>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</si>
  <si>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</si>
  <si>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</si>
  <si>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</si>
  <si>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</si>
  <si>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</si>
  <si>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</si>
  <si>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</si>
  <si>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</si>
  <si>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</si>
  <si>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</si>
  <si>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</si>
  <si>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</si>
  <si>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</si>
  <si>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</si>
  <si>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</si>
  <si>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</si>
  <si>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</si>
  <si>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</si>
  <si>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</si>
  <si>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</si>
  <si>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</si>
  <si>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</si>
  <si>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</si>
  <si>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</si>
  <si>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</si>
  <si>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</si>
  <si>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</si>
  <si>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</si>
  <si>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</si>
  <si>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</si>
  <si>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</si>
  <si>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</si>
  <si>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</si>
  <si>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</si>
  <si>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</si>
  <si>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</si>
  <si>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</si>
  <si>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</si>
  <si>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</si>
  <si>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</si>
  <si>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</si>
  <si>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</si>
  <si>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</si>
  <si>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</si>
  <si>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</si>
  <si>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</si>
  <si>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</si>
  <si>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</si>
  <si>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</si>
  <si>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</si>
  <si>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</si>
  <si>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</si>
  <si>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</si>
  <si>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</si>
  <si>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</si>
  <si>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</si>
  <si>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</si>
  <si>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</si>
  <si>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</si>
  <si>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</si>
  <si>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</si>
  <si>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</si>
  <si>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</si>
  <si>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</si>
  <si>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</si>
  <si>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</si>
  <si>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</si>
  <si>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</si>
  <si>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</si>
  <si>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</si>
  <si>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</si>
  <si>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</si>
  <si>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</si>
  <si>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</si>
  <si>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</si>
  <si>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</si>
  <si>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</si>
  <si>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</si>
  <si>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</si>
  <si>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</si>
  <si>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</si>
  <si>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</si>
  <si>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</si>
  <si>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</si>
  <si>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</si>
  <si>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</si>
  <si>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</si>
  <si>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</si>
  <si>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</si>
  <si>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</si>
  <si>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</si>
  <si>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</si>
  <si>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</si>
  <si>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</si>
  <si>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</si>
  <si>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</si>
  <si>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</si>
  <si>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</si>
  <si>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</si>
  <si>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</si>
  <si>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</si>
  <si>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</si>
  <si>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</si>
  <si>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</si>
  <si>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</si>
  <si>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</si>
  <si>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</si>
  <si>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</si>
  <si>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</si>
  <si>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</si>
  <si>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</si>
  <si>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</si>
  <si>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</si>
  <si>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</si>
  <si>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</si>
  <si>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</si>
  <si>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</si>
  <si>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</si>
  <si>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</si>
  <si>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</si>
  <si>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</si>
  <si>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</si>
  <si>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</si>
  <si>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</si>
  <si>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</si>
  <si>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</si>
  <si>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</si>
  <si>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</si>
  <si>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</si>
  <si>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</si>
  <si>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</si>
  <si>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</si>
  <si>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</si>
  <si>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</si>
  <si>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</si>
  <si>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</si>
  <si>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</si>
  <si>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</si>
  <si>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</si>
  <si>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</si>
  <si>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</si>
  <si>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</si>
  <si>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</si>
  <si>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</si>
  <si>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</si>
  <si>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</si>
  <si>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</si>
  <si>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</si>
  <si>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</si>
  <si>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</si>
  <si>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</si>
  <si>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</si>
  <si>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</si>
  <si>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</si>
  <si>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</si>
  <si>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</si>
  <si>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</si>
  <si>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</si>
  <si>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</si>
  <si>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</si>
  <si>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</si>
  <si>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</si>
  <si>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</si>
  <si>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</si>
  <si>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</si>
  <si>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</si>
  <si>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</si>
  <si>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</si>
  <si>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</si>
  <si>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</si>
  <si>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</si>
  <si>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</si>
  <si>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</si>
  <si>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</si>
  <si>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</si>
  <si>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</si>
  <si>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</si>
  <si>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</si>
  <si>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</si>
  <si>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</si>
  <si>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</si>
  <si>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</si>
  <si>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</si>
  <si>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</si>
  <si>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</si>
  <si>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</si>
  <si>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</si>
  <si>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</si>
  <si>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</si>
  <si>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</si>
  <si>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</si>
  <si>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</si>
  <si>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</si>
  <si>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</si>
  <si>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</si>
  <si>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</si>
  <si>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</si>
  <si>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</si>
  <si>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</si>
  <si>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</si>
  <si>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</si>
  <si>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</si>
  <si>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</si>
  <si>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</si>
  <si>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</si>
  <si>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</si>
  <si>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</si>
  <si>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</si>
  <si>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</si>
  <si>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</si>
  <si>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</si>
  <si>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</si>
  <si>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</si>
  <si>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</si>
  <si>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</si>
  <si>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</si>
  <si>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</si>
  <si>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</si>
  <si>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</si>
  <si>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</si>
  <si>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</si>
  <si>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</si>
  <si>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</si>
  <si>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</si>
  <si>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</si>
  <si>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</si>
  <si>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</si>
  <si>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</si>
  <si>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</si>
  <si>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</si>
  <si>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</si>
  <si>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</si>
  <si>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</si>
  <si>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</si>
  <si>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</si>
  <si>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</si>
  <si>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</si>
  <si>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</si>
  <si>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</si>
  <si>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</si>
  <si>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</si>
  <si>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</si>
  <si>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</si>
  <si>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</si>
  <si>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</si>
  <si>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</si>
  <si>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</si>
  <si>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</si>
  <si>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</si>
  <si>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</si>
  <si>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</si>
  <si>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</si>
  <si>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</si>
  <si>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</si>
  <si>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</si>
  <si>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</si>
  <si>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</si>
  <si>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</si>
  <si>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</si>
  <si>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</si>
  <si>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</si>
  <si>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</si>
  <si>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</si>
  <si>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</si>
  <si>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</si>
  <si>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</si>
  <si>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</si>
  <si>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</si>
  <si>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</si>
  <si>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</si>
  <si>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</si>
  <si>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</si>
  <si>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</si>
  <si>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</si>
  <si>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</si>
  <si>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</si>
  <si>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</si>
  <si>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</si>
  <si>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</si>
  <si>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</si>
  <si>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</si>
  <si>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</si>
  <si>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</si>
  <si>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</si>
  <si>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</si>
  <si>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</si>
  <si>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</si>
  <si>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</si>
  <si>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</si>
  <si>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</si>
  <si>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</si>
  <si>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</si>
  <si>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</si>
  <si>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</si>
  <si>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</si>
  <si>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</si>
  <si>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</si>
  <si>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</si>
  <si>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</si>
  <si>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</si>
  <si>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</si>
  <si>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</si>
  <si>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</si>
  <si>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</si>
  <si>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</si>
  <si>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</si>
  <si>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</si>
  <si>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</si>
  <si>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</si>
  <si>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</si>
  <si>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</si>
  <si>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</si>
  <si>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</si>
  <si>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</si>
  <si>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</si>
  <si>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</si>
  <si>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</si>
  <si>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</si>
  <si>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</si>
  <si>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</si>
  <si>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</si>
  <si>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</si>
  <si>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</si>
  <si>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</si>
  <si>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</si>
  <si>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</si>
  <si>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</si>
  <si>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</si>
  <si>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</si>
  <si>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</si>
  <si>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</si>
  <si>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</si>
  <si>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</si>
  <si>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</si>
  <si>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</si>
  <si>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</si>
  <si>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</si>
  <si>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</si>
  <si>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</si>
  <si>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</si>
  <si>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</si>
  <si>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</si>
  <si>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</si>
  <si>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</si>
  <si>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</si>
  <si>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</si>
  <si>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</si>
  <si>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</si>
  <si>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</si>
  <si>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</si>
  <si>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</si>
  <si>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</si>
  <si>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</si>
  <si>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</si>
  <si>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</si>
  <si>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</si>
  <si>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</si>
  <si>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</si>
  <si>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</si>
  <si>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</si>
  <si>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</si>
  <si>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</si>
  <si>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</si>
  <si>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</si>
  <si>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</si>
  <si>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</si>
  <si>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</si>
  <si>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</si>
  <si>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</si>
  <si>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</si>
  <si>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</si>
  <si>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</si>
  <si>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</si>
  <si>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</si>
  <si>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</si>
  <si>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</si>
  <si>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</si>
  <si>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</si>
  <si>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</si>
  <si>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</si>
  <si>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</si>
  <si>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</si>
  <si>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</si>
  <si>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</si>
  <si>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</si>
  <si>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</si>
  <si>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</si>
  <si>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</si>
  <si>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</si>
  <si>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</si>
  <si>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</si>
  <si>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</si>
  <si>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</si>
  <si>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</si>
  <si>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</si>
  <si>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</si>
  <si>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</si>
  <si>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</si>
  <si>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</si>
  <si>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</si>
  <si>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</si>
  <si>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</si>
  <si>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</si>
  <si>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</si>
  <si>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</si>
  <si>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</si>
  <si>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</si>
  <si>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</si>
  <si>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</si>
  <si>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</si>
  <si>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</si>
  <si>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</si>
  <si>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</si>
  <si>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</si>
  <si>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</si>
  <si>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</si>
  <si>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</si>
  <si>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</si>
  <si>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</si>
  <si>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</si>
  <si>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</si>
  <si>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</si>
  <si>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</si>
  <si>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</si>
  <si>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</si>
  <si>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</si>
  <si>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</si>
  <si>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</si>
  <si>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</si>
  <si>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</si>
  <si>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</si>
  <si>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</si>
  <si>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</si>
  <si>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</si>
  <si>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</si>
  <si>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</si>
  <si>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</si>
  <si>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</si>
  <si>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</si>
  <si>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</si>
  <si>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</si>
  <si>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</si>
  <si>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</si>
  <si>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</si>
  <si>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</si>
  <si>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</si>
  <si>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</si>
  <si>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</si>
  <si>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</si>
  <si>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</si>
  <si>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</si>
  <si>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</si>
  <si>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</si>
  <si>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</si>
  <si>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</si>
  <si>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</si>
  <si>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</si>
  <si>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</si>
  <si>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</si>
  <si>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</si>
  <si>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</si>
  <si>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</si>
  <si>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</si>
  <si>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</si>
  <si>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</si>
  <si>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</si>
  <si>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</si>
  <si>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</si>
  <si>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</si>
  <si>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</si>
  <si>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</si>
  <si>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</si>
  <si>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</si>
  <si>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</si>
  <si>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</si>
  <si>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</si>
  <si>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</si>
  <si>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</si>
  <si>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</si>
  <si>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</si>
  <si>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</si>
  <si>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</si>
  <si>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</si>
  <si>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</si>
  <si>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</si>
  <si>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</si>
  <si>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</si>
  <si>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</si>
  <si>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</si>
  <si>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</si>
  <si>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</si>
  <si>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</si>
  <si>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</si>
  <si>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</si>
  <si>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</si>
  <si>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</si>
  <si>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</si>
  <si>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</si>
  <si>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</si>
  <si>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</si>
  <si>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</si>
  <si>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</si>
  <si>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</si>
  <si>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</si>
  <si>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</si>
  <si>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</si>
  <si>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</si>
  <si>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</si>
  <si>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</si>
  <si>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</si>
  <si>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</si>
  <si>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</si>
  <si>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</si>
  <si>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</si>
  <si>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</si>
  <si>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</si>
  <si>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</si>
  <si>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</si>
  <si>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</si>
  <si>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</si>
  <si>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</si>
  <si>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</si>
  <si>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</si>
  <si>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</si>
  <si>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</si>
  <si>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</si>
  <si>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</si>
  <si>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</si>
  <si>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</si>
  <si>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</si>
  <si>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</si>
  <si>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</si>
  <si>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</si>
  <si>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</si>
  <si>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</si>
  <si>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</si>
  <si>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</si>
  <si>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</si>
  <si>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</si>
  <si>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</si>
  <si>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</si>
  <si>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</si>
  <si>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</si>
  <si>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</si>
  <si>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</si>
  <si>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</si>
  <si>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</si>
  <si>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</si>
  <si>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</si>
  <si>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</si>
  <si>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</si>
  <si>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</si>
  <si>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</si>
  <si>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</si>
  <si>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</si>
  <si>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</si>
  <si>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</si>
  <si>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</si>
  <si>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</si>
  <si>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</si>
  <si>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</si>
  <si>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</si>
  <si>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</si>
  <si>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</si>
  <si>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</si>
  <si>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</si>
  <si>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</si>
  <si>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</si>
  <si>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</si>
  <si>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</si>
  <si>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</si>
  <si>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</si>
  <si>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</si>
  <si>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</si>
  <si>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</si>
  <si>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</si>
  <si>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</si>
  <si>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</si>
  <si>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</si>
  <si>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</si>
  <si>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</si>
  <si>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</si>
  <si>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</si>
  <si>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</si>
  <si>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</si>
  <si>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</si>
  <si>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</si>
  <si>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</si>
  <si>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</si>
  <si>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</si>
  <si>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</si>
  <si>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</si>
  <si>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</si>
  <si>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</si>
  <si>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</si>
  <si>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</si>
  <si>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</si>
  <si>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</si>
  <si>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</si>
  <si>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</si>
  <si>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</si>
  <si>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</si>
  <si>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</si>
  <si>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</si>
  <si>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</si>
  <si>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</si>
  <si>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</si>
  <si>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</si>
  <si>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</si>
  <si>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</si>
  <si>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</si>
  <si>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</si>
  <si>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</si>
  <si>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</si>
  <si>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</si>
  <si>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</si>
  <si>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</si>
  <si>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</si>
  <si>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</si>
  <si>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</si>
  <si>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</si>
  <si>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</si>
  <si>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</si>
  <si>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</si>
  <si>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</si>
  <si>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</si>
  <si>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</si>
  <si>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</si>
  <si>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</si>
  <si>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</si>
  <si>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</si>
  <si>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</si>
  <si>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</si>
  <si>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</si>
  <si>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</si>
  <si>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</si>
  <si>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</si>
  <si>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</si>
  <si>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</si>
  <si>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</si>
  <si>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</si>
  <si>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</si>
  <si>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</si>
  <si>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</si>
  <si>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</si>
  <si>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</si>
  <si>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</si>
  <si>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</si>
  <si>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</si>
  <si>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</si>
  <si>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</si>
  <si>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</si>
  <si>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</si>
  <si>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</si>
  <si>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</si>
  <si>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</si>
  <si>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</si>
  <si>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</si>
  <si>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</si>
  <si>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</si>
  <si>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</si>
  <si>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</si>
  <si>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</si>
  <si>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</si>
  <si>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</si>
  <si>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</si>
  <si>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</si>
  <si>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</si>
  <si>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</si>
  <si>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</si>
  <si>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</si>
  <si>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</si>
  <si>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</si>
  <si>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</si>
  <si>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</si>
  <si>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</si>
  <si>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</si>
  <si>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</si>
  <si>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</si>
  <si>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</si>
  <si>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</si>
  <si>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</si>
  <si>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</si>
  <si>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</si>
  <si>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</si>
  <si>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</si>
  <si>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</si>
  <si>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</si>
  <si>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</si>
  <si>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</si>
  <si>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</si>
  <si>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</si>
  <si>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</si>
  <si>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</si>
  <si>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</si>
  <si>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</si>
  <si>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</si>
  <si>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</si>
  <si>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</si>
  <si>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</si>
  <si>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</si>
  <si>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</si>
  <si>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</si>
  <si>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</si>
  <si>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</si>
  <si>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</si>
  <si>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</si>
  <si>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</si>
  <si>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</si>
  <si>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</si>
  <si>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</si>
  <si>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</si>
  <si>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</si>
  <si>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</si>
  <si>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</si>
  <si>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</si>
  <si>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</si>
  <si>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</si>
  <si>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</si>
  <si>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</si>
  <si>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</si>
  <si>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</si>
  <si>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</si>
  <si>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</si>
  <si>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</si>
  <si>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</si>
  <si>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</si>
  <si>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</si>
  <si>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</si>
  <si>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</si>
  <si>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</si>
  <si>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</si>
  <si>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</si>
  <si>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</si>
  <si>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</si>
  <si>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</si>
  <si>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</si>
  <si>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</si>
  <si>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</si>
  <si>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</si>
  <si>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</si>
  <si>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</si>
  <si>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</si>
  <si>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</si>
  <si>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</si>
  <si>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</si>
  <si>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</si>
  <si>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</si>
  <si>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</si>
  <si>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</si>
  <si>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</si>
  <si>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</si>
  <si>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</si>
  <si>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</si>
  <si>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</si>
  <si>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</si>
  <si>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</si>
  <si>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</si>
  <si>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</si>
  <si>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</si>
  <si>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</si>
  <si>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</si>
  <si>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</si>
  <si>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</si>
  <si>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</si>
  <si>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</si>
  <si>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</si>
  <si>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</si>
  <si>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</si>
  <si>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</si>
  <si>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</si>
  <si>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</si>
  <si>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</si>
  <si>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</si>
  <si>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</si>
  <si>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</si>
  <si>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</si>
  <si>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</si>
  <si>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</si>
  <si>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</si>
  <si>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</si>
  <si>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</si>
  <si>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</si>
  <si>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</si>
  <si>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</si>
  <si>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</si>
  <si>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</si>
  <si>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</si>
  <si>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</si>
  <si>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</si>
  <si>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</si>
  <si>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</si>
  <si>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</si>
  <si>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</si>
  <si>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</si>
  <si>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</si>
  <si>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</si>
  <si>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</si>
  <si>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</si>
  <si>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</si>
  <si>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</si>
  <si>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</si>
  <si>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</si>
  <si>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</si>
  <si>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</si>
  <si>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</si>
  <si>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</si>
  <si>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</si>
  <si>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</si>
  <si>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</si>
  <si>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</si>
  <si>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</si>
  <si>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</si>
  <si>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</si>
  <si>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</si>
  <si>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</si>
  <si>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</si>
  <si>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</si>
  <si>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</si>
  <si>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</si>
  <si>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</si>
  <si>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</si>
  <si>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</si>
  <si>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</si>
  <si>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</si>
  <si>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</si>
  <si>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</si>
  <si>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</si>
  <si>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</si>
  <si>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</si>
  <si>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</si>
  <si>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</si>
  <si>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</si>
  <si>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</si>
  <si>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</si>
  <si>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</si>
  <si>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</si>
  <si>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</si>
  <si>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</si>
  <si>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</si>
  <si>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</si>
  <si>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</si>
  <si>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</si>
  <si>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</si>
  <si>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</si>
  <si>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</si>
  <si>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</si>
  <si>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</si>
  <si>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</si>
  <si>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</si>
  <si>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</si>
  <si>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</si>
  <si>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</si>
  <si>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</si>
  <si>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</si>
  <si>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</si>
  <si>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</si>
  <si>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</si>
  <si>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</si>
  <si>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</si>
  <si>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</si>
  <si>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</si>
  <si>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</si>
  <si>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</si>
  <si>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</si>
  <si>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</si>
  <si>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</si>
  <si>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</si>
  <si>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</si>
  <si>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</si>
  <si>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</si>
  <si>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</si>
  <si>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</si>
  <si>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</si>
  <si>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</si>
  <si>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</si>
  <si>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</si>
  <si>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</si>
  <si>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</si>
  <si>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</si>
  <si>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</si>
  <si>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</si>
  <si>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</si>
  <si>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</si>
  <si>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</si>
  <si>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</si>
  <si>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</si>
  <si>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</si>
  <si>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</si>
  <si>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</si>
  <si>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</si>
  <si>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</si>
  <si>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</si>
  <si>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</si>
  <si>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</si>
  <si>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</si>
  <si>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</si>
  <si>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</si>
  <si>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</si>
  <si>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</si>
  <si>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</si>
  <si>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</si>
  <si>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</si>
  <si>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</si>
  <si>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</si>
  <si>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</si>
  <si>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</si>
  <si>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</si>
  <si>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</si>
  <si>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</si>
  <si>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</si>
  <si>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</si>
  <si>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</si>
  <si>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</si>
  <si>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</si>
  <si>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</si>
  <si>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</si>
  <si>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</si>
  <si>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</si>
  <si>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</si>
  <si>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</si>
  <si>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</si>
  <si>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</si>
  <si>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</si>
  <si>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</si>
  <si>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</si>
  <si>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</si>
  <si>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</si>
  <si>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</si>
  <si>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</si>
  <si>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</si>
  <si>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</si>
  <si>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</si>
  <si>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</si>
  <si>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</si>
  <si>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</si>
  <si>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</si>
  <si>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</si>
  <si>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</si>
  <si>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</si>
  <si>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</si>
  <si>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</si>
  <si>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</si>
  <si>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</si>
  <si>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</si>
  <si>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</si>
  <si>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</si>
  <si>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</si>
  <si>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</si>
  <si>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</si>
  <si>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</si>
  <si>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</si>
  <si>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</si>
  <si>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</si>
  <si>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</si>
  <si>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</si>
  <si>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</si>
  <si>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</si>
  <si>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</si>
  <si>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</si>
  <si>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</si>
  <si>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</si>
  <si>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</si>
  <si>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</si>
  <si>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</si>
  <si>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</si>
  <si>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</si>
  <si>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</si>
  <si>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</si>
  <si>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</si>
  <si>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</si>
  <si>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</si>
  <si>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</si>
  <si>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</si>
  <si>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</si>
  <si>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</si>
  <si>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</si>
  <si>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</si>
  <si>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</si>
  <si>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</si>
  <si>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</si>
  <si>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</si>
  <si>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</si>
  <si>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</si>
  <si>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</si>
  <si>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</si>
  <si>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</si>
  <si>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</si>
  <si>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</si>
  <si>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</si>
  <si>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</si>
  <si>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</si>
  <si>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</si>
  <si>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</si>
  <si>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</si>
  <si>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</si>
  <si>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</si>
  <si>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</si>
  <si>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</si>
  <si>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</si>
  <si>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</si>
  <si>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</si>
  <si>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</si>
  <si>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</si>
  <si>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</si>
  <si>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</si>
  <si>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</si>
  <si>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</si>
  <si>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</si>
  <si>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</si>
  <si>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</si>
  <si>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</si>
  <si>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</si>
  <si>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</si>
  <si>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</si>
  <si>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</si>
  <si>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</si>
  <si>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</si>
  <si>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</si>
  <si>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</si>
  <si>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</si>
  <si>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</si>
  <si>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</si>
  <si>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</si>
  <si>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</si>
  <si>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</si>
  <si>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</si>
  <si>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</si>
  <si>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</si>
  <si>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</si>
  <si>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</si>
  <si>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</si>
  <si>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</si>
  <si>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</si>
  <si>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</si>
  <si>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</si>
  <si>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</si>
  <si>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</si>
  <si>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</si>
  <si>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</si>
  <si>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</si>
  <si>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</si>
  <si>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</si>
  <si>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</si>
  <si>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</si>
  <si>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</si>
  <si>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</si>
  <si>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</si>
  <si>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</si>
  <si>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</si>
  <si>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</si>
  <si>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</si>
  <si>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</si>
  <si>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</si>
  <si>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</si>
  <si>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</si>
  <si>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</si>
  <si>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</si>
  <si>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</si>
  <si>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</si>
  <si>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</si>
  <si>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</si>
  <si>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</si>
  <si>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</si>
  <si>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</si>
  <si>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</si>
  <si>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</si>
  <si>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</si>
  <si>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</si>
  <si>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</si>
  <si>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</si>
  <si>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</si>
  <si>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</si>
  <si>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</si>
  <si>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</si>
  <si>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</si>
  <si>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</si>
  <si>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</si>
  <si>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</si>
  <si>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</si>
  <si>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</si>
  <si>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</si>
  <si>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</si>
  <si>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</si>
  <si>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</si>
  <si>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</si>
  <si>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</si>
  <si>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</si>
  <si>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</si>
  <si>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</si>
  <si>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</si>
  <si>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</si>
  <si>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</si>
  <si>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</si>
  <si>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</si>
  <si>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</si>
  <si>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</si>
  <si>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</si>
  <si>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</si>
  <si>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</si>
  <si>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</si>
  <si>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</si>
  <si>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</si>
  <si>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</si>
  <si>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</si>
  <si>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</si>
  <si>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</si>
  <si>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</si>
  <si>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</si>
  <si>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</si>
  <si>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</si>
  <si>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</si>
  <si>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</si>
  <si>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</si>
  <si>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</si>
  <si>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</si>
  <si>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</si>
  <si>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</si>
  <si>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</si>
  <si>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</si>
  <si>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</si>
  <si>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</si>
  <si>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</si>
  <si>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</si>
  <si>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</si>
  <si>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</si>
  <si>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</si>
  <si>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</si>
  <si>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</si>
  <si>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</si>
  <si>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</si>
  <si>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</si>
  <si>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</si>
  <si>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</si>
  <si>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</si>
  <si>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</si>
  <si>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</si>
  <si>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</si>
  <si>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</si>
  <si>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</si>
  <si>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</si>
  <si>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</si>
  <si>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</si>
  <si>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</si>
  <si>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</si>
  <si>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</si>
  <si>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</si>
  <si>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</si>
  <si>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</si>
  <si>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</si>
  <si>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</si>
  <si>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</si>
  <si>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</si>
  <si>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</si>
  <si>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</si>
  <si>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</si>
  <si>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</si>
  <si>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</si>
  <si>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</si>
  <si>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</si>
  <si>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</si>
  <si>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</si>
  <si>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</si>
  <si>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</si>
  <si>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</si>
  <si>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</si>
  <si>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</si>
  <si>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</si>
  <si>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</si>
  <si>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</si>
  <si>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</si>
  <si>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</si>
  <si>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</si>
  <si>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</si>
  <si>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</si>
  <si>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</si>
  <si>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</si>
  <si>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</si>
  <si>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</si>
  <si>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</si>
  <si>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</si>
  <si>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</si>
  <si>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</si>
  <si>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</si>
  <si>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</si>
  <si>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</si>
  <si>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</si>
  <si>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</si>
  <si>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</si>
  <si>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</si>
  <si>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</si>
  <si>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</si>
  <si>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</si>
  <si>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</si>
  <si>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</si>
  <si>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</si>
  <si>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</si>
  <si>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</si>
  <si>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</si>
  <si>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</si>
  <si>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</si>
  <si>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</si>
  <si>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</si>
  <si>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</si>
  <si>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</si>
  <si>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</si>
  <si>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</si>
  <si>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</si>
  <si>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</si>
  <si>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</si>
  <si>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</si>
  <si>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</si>
  <si>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</si>
  <si>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</si>
  <si>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</si>
  <si>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</si>
  <si>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</si>
  <si>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</si>
  <si>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</si>
  <si>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</si>
  <si>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</si>
  <si>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</si>
  <si>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</si>
  <si>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</si>
  <si>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</si>
  <si>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</si>
  <si>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</si>
  <si>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</si>
  <si>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</si>
  <si>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</si>
  <si>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</si>
  <si>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</si>
  <si>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</si>
  <si>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</si>
  <si>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</si>
  <si>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</si>
  <si>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</si>
  <si>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</si>
  <si>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</si>
  <si>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</si>
  <si>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</si>
  <si>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</si>
  <si>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</si>
  <si>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</si>
  <si>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</si>
  <si>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</si>
  <si>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</si>
  <si>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</si>
  <si>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</si>
  <si>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</si>
  <si>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</si>
  <si>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</si>
  <si>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</si>
  <si>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</si>
  <si>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</si>
  <si>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</si>
  <si>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</si>
  <si>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</si>
  <si>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</si>
  <si>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</si>
  <si>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</si>
  <si>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</si>
  <si>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</si>
  <si>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</si>
  <si>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</si>
  <si>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</si>
  <si>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</si>
  <si>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</si>
  <si>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</si>
  <si>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</si>
  <si>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</si>
  <si>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</si>
  <si>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</si>
  <si>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</si>
  <si>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</si>
  <si>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</si>
  <si>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</si>
  <si>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</si>
  <si>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</si>
  <si>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</si>
  <si>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</si>
  <si>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</si>
  <si>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</si>
  <si>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</si>
  <si>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</si>
  <si>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</si>
  <si>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</si>
  <si>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</si>
  <si>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</si>
  <si>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</si>
  <si>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</si>
  <si>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</si>
  <si>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</si>
  <si>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</si>
  <si>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</si>
  <si>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</si>
  <si>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</si>
  <si>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</si>
  <si>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</si>
  <si>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</si>
  <si>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</si>
  <si>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</si>
  <si>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</si>
  <si>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</si>
  <si>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</si>
  <si>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</si>
  <si>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</si>
  <si>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</si>
  <si>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</si>
  <si>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</si>
  <si>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</si>
  <si>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</si>
  <si>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</si>
  <si>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</si>
  <si>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</si>
  <si>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</si>
  <si>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</si>
  <si>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</si>
  <si>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</si>
  <si>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</si>
  <si>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</si>
  <si>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</si>
  <si>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</si>
  <si>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</si>
  <si>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</si>
  <si>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</si>
  <si>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</si>
  <si>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</si>
  <si>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</si>
  <si>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</si>
  <si>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</si>
  <si>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</si>
  <si>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</si>
  <si>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</si>
  <si>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</si>
  <si>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</si>
  <si>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</si>
  <si>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</si>
  <si>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</si>
  <si>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</si>
  <si>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</si>
  <si>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</si>
  <si>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</si>
  <si>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</si>
  <si>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</si>
  <si>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</si>
  <si>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</si>
  <si>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</si>
  <si>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</si>
  <si>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</si>
  <si>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</si>
  <si>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</si>
  <si>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</si>
  <si>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</si>
  <si>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</si>
  <si>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</si>
  <si>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</si>
  <si>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</si>
  <si>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</si>
  <si>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</si>
  <si>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</si>
  <si>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</si>
  <si>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</si>
  <si>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</si>
  <si>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</si>
  <si>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</si>
  <si>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</si>
  <si>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</si>
  <si>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</si>
  <si>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</si>
  <si>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</si>
  <si>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</si>
  <si>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</si>
  <si>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</si>
  <si>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</si>
  <si>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</si>
  <si>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</si>
  <si>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</si>
  <si>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</si>
  <si>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</si>
  <si>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</si>
  <si>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</si>
  <si>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</si>
  <si>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</si>
  <si>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</si>
  <si>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</si>
  <si>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</si>
  <si>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</si>
  <si>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</si>
  <si>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</si>
  <si>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</si>
  <si>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</si>
  <si>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</si>
  <si>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</si>
  <si>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</si>
  <si>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</si>
  <si>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</si>
  <si>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</si>
  <si>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</si>
  <si>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</si>
  <si>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</si>
  <si>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</si>
  <si>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</si>
  <si>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</si>
  <si>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</si>
  <si>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</si>
  <si>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</si>
  <si>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</si>
  <si>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</si>
  <si>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</si>
  <si>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</si>
  <si>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</si>
  <si>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</si>
  <si>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</si>
  <si>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</si>
  <si>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</si>
  <si>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</si>
  <si>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</si>
  <si>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</si>
  <si>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</si>
  <si>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</si>
  <si>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</si>
  <si>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</si>
  <si>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</si>
  <si>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</si>
  <si>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</si>
  <si>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</si>
  <si>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</si>
  <si>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</si>
  <si>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</si>
  <si>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</si>
  <si>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</si>
  <si>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</si>
  <si>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</si>
  <si>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</si>
  <si>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</si>
  <si>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</si>
  <si>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</si>
  <si>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</si>
  <si>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</si>
  <si>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</si>
  <si>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</si>
  <si>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</si>
  <si>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</si>
  <si>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</si>
  <si>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</si>
  <si>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</si>
  <si>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</si>
  <si>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</si>
  <si>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</si>
  <si>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</si>
  <si>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</si>
  <si>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</si>
  <si>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</si>
  <si>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</si>
  <si>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</si>
  <si>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</si>
  <si>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</si>
  <si>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</si>
  <si>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</si>
  <si>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</si>
  <si>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</si>
  <si>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</si>
  <si>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</si>
  <si>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</si>
  <si>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</si>
  <si>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</si>
  <si>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</si>
  <si>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</si>
  <si>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</si>
  <si>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</si>
  <si>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</si>
  <si>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</si>
  <si>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</si>
  <si>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</si>
  <si>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</si>
  <si>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</si>
  <si>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</si>
  <si>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</si>
  <si>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</si>
  <si>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</si>
  <si>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</si>
  <si>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</si>
  <si>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</si>
  <si>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</si>
  <si>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</si>
  <si>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</si>
  <si>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</si>
  <si>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</si>
  <si>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</si>
  <si>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</si>
  <si>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</si>
  <si>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</si>
  <si>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</si>
  <si>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</si>
  <si>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</si>
  <si>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</si>
  <si>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</si>
  <si>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</si>
  <si>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</si>
  <si>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</si>
  <si>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</si>
  <si>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</si>
  <si>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</si>
  <si>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</si>
  <si>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</si>
  <si>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</si>
  <si>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</si>
  <si>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</si>
  <si>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</si>
  <si>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</si>
  <si>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</si>
  <si>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</si>
  <si>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</si>
  <si>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</si>
  <si>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</si>
  <si>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</si>
  <si>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</si>
  <si>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</si>
  <si>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</si>
  <si>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</si>
  <si>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</si>
  <si>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</si>
  <si>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</si>
  <si>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</si>
  <si>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</si>
  <si>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</si>
  <si>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</si>
  <si>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</si>
  <si>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</si>
  <si>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</si>
  <si>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</si>
  <si>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</si>
  <si>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</si>
  <si>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</si>
  <si>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</si>
  <si>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</si>
  <si>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</si>
  <si>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</si>
  <si>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</si>
  <si>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</si>
  <si>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</si>
  <si>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</si>
  <si>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</si>
  <si>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</si>
  <si>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</si>
  <si>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</si>
  <si>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</si>
  <si>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</si>
  <si>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</si>
  <si>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</si>
  <si>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</si>
  <si>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</si>
  <si>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</si>
  <si>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</si>
  <si>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</si>
  <si>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</si>
  <si>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</si>
  <si>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</si>
  <si>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</si>
  <si>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</si>
  <si>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</si>
  <si>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</si>
  <si>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</si>
  <si>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</si>
  <si>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</si>
  <si>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</si>
  <si>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</si>
  <si>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</si>
  <si>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</si>
  <si>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</si>
  <si>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</si>
  <si>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</si>
  <si>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</si>
  <si>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</si>
  <si>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</si>
  <si>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</si>
  <si>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</si>
  <si>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</si>
  <si>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</si>
  <si>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</si>
  <si>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</si>
  <si>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</si>
  <si>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</si>
  <si>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</si>
  <si>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</si>
  <si>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</si>
  <si>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</si>
  <si>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</si>
  <si>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</si>
  <si>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</si>
  <si>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</si>
  <si>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</si>
  <si>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</si>
  <si>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</si>
  <si>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</si>
  <si>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</si>
  <si>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</si>
  <si>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</si>
  <si>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</si>
  <si>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</si>
  <si>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</si>
  <si>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</si>
  <si>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</si>
  <si>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</si>
  <si>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</si>
  <si>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</si>
  <si>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</si>
  <si>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</si>
  <si>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</si>
  <si>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</si>
  <si>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</si>
  <si>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</si>
  <si>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</si>
  <si>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</si>
  <si>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</si>
  <si>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</si>
  <si>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</si>
  <si>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</si>
  <si>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</si>
  <si>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</si>
  <si>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</si>
  <si>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</si>
  <si>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</si>
  <si>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</si>
  <si>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</si>
  <si>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</si>
  <si>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</si>
  <si>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</si>
  <si>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</si>
  <si>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</si>
  <si>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</si>
  <si>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</si>
  <si>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</si>
  <si>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</si>
  <si>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</si>
  <si>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</si>
  <si>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</si>
  <si>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</si>
  <si>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</si>
  <si>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</si>
  <si>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</si>
  <si>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</si>
  <si>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</si>
  <si>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</si>
  <si>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</si>
  <si>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</si>
  <si>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</si>
  <si>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</si>
  <si>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</si>
  <si>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</si>
  <si>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</si>
  <si>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</si>
  <si>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</si>
  <si>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</si>
  <si>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</si>
  <si>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</si>
  <si>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</si>
  <si>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</si>
  <si>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</si>
  <si>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</si>
  <si>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</si>
  <si>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</si>
  <si>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</si>
  <si>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</si>
  <si>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</si>
  <si>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</si>
  <si>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</si>
  <si>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</si>
  <si>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</si>
  <si>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</si>
  <si>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</si>
  <si>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</si>
  <si>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</si>
  <si>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</si>
  <si>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</si>
  <si>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</si>
  <si>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</si>
  <si>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</si>
  <si>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</si>
  <si>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</si>
  <si>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</si>
  <si>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</si>
  <si>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</si>
  <si>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</si>
  <si>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</si>
  <si>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</si>
  <si>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</si>
  <si>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</si>
  <si>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</si>
  <si>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</si>
  <si>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</si>
  <si>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</si>
  <si>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</si>
  <si>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</si>
  <si>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</si>
  <si>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</si>
  <si>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</si>
  <si>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</si>
  <si>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</si>
  <si>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</si>
  <si>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</si>
  <si>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</si>
  <si>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</si>
  <si>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</si>
  <si>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</si>
  <si>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</si>
  <si>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</si>
  <si>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</si>
  <si>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</si>
  <si>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</si>
  <si>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</si>
  <si>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</si>
  <si>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</si>
  <si>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</si>
  <si>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</si>
  <si>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</si>
  <si>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</si>
  <si>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</si>
  <si>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</si>
  <si>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</si>
  <si>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</si>
  <si>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</si>
  <si>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</si>
  <si>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</si>
  <si>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</si>
  <si>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</si>
  <si>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</si>
  <si>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</si>
  <si>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</si>
  <si>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</si>
  <si>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</si>
  <si>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</si>
  <si>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</si>
  <si>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</si>
  <si>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</si>
  <si>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</si>
  <si>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</si>
  <si>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</si>
  <si>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</si>
  <si>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</si>
  <si>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</si>
  <si>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</si>
  <si>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</si>
  <si>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</si>
  <si>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</si>
  <si>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</si>
  <si>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</si>
  <si>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</si>
  <si>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</si>
  <si>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</si>
  <si>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</si>
  <si>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</si>
  <si>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</si>
  <si>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</si>
  <si>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</si>
  <si>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</si>
  <si>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</si>
  <si>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</si>
  <si>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</si>
  <si>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</si>
  <si>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</si>
  <si>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</si>
  <si>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</si>
  <si>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</si>
  <si>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</si>
  <si>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</si>
  <si>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</si>
  <si>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</si>
  <si>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</si>
  <si>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</si>
  <si>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</si>
  <si>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</si>
  <si>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</si>
  <si>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</si>
  <si>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</si>
  <si>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</si>
  <si>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</si>
  <si>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</si>
  <si>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</si>
  <si>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</si>
  <si>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</si>
  <si>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</si>
  <si>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</si>
  <si>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</si>
  <si>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</si>
  <si>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</si>
  <si>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</si>
  <si>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</si>
  <si>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</si>
  <si>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</si>
  <si>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</si>
  <si>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</si>
  <si>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</si>
  <si>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</si>
  <si>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</si>
  <si>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</si>
  <si>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</si>
  <si>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</si>
  <si>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</si>
  <si>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</si>
  <si>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</si>
  <si>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</si>
  <si>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</si>
  <si>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</si>
  <si>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</si>
  <si>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</si>
  <si>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</si>
  <si>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</si>
  <si>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</si>
  <si>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</si>
  <si>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</si>
  <si>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</si>
  <si>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</si>
  <si>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</si>
  <si>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</si>
  <si>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</si>
  <si>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</si>
  <si>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</si>
  <si>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</si>
  <si>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</si>
  <si>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</si>
  <si>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</si>
  <si>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</si>
  <si>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</si>
  <si>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</si>
  <si>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</si>
  <si>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</si>
  <si>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</si>
  <si>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</si>
  <si>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</si>
  <si>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</si>
  <si>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</si>
  <si>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</si>
  <si>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</si>
  <si>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</si>
  <si>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</si>
  <si>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</si>
  <si>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</si>
  <si>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</si>
  <si>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</si>
  <si>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</si>
  <si>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</si>
  <si>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</si>
  <si>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</si>
  <si>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</si>
  <si>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</si>
  <si>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</si>
  <si>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</si>
  <si>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</si>
  <si>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</si>
  <si>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</si>
  <si>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</si>
  <si>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</si>
  <si>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</si>
  <si>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</si>
  <si>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</si>
  <si>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</si>
  <si>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</si>
  <si>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</si>
  <si>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</si>
  <si>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</si>
  <si>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</si>
  <si>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</si>
  <si>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</si>
  <si>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</si>
  <si>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</si>
  <si>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</si>
  <si>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</si>
  <si>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</si>
  <si>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</si>
  <si>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</si>
  <si>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</si>
  <si>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</si>
  <si>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</si>
  <si>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</si>
  <si>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</si>
  <si>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</si>
  <si>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</si>
  <si>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</si>
  <si>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</si>
  <si>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</si>
  <si>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</si>
  <si>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</si>
  <si>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</si>
  <si>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</si>
  <si>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</si>
  <si>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</si>
  <si>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</si>
  <si>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</si>
  <si>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</si>
  <si>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</si>
  <si>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</si>
  <si>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</si>
  <si>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</si>
  <si>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</si>
  <si>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</si>
  <si>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</si>
  <si>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</si>
  <si>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</si>
  <si>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</si>
  <si>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</si>
  <si>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</si>
  <si>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</si>
  <si>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</si>
  <si>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</si>
  <si>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</si>
  <si>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</si>
  <si>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</si>
  <si>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</si>
  <si>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</si>
  <si>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</si>
  <si>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</si>
  <si>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</si>
  <si>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</si>
  <si>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</si>
  <si>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</si>
  <si>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</si>
  <si>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</si>
  <si>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</si>
  <si>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</si>
  <si>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</si>
  <si>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</si>
  <si>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</si>
  <si>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</si>
  <si>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</si>
  <si>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</si>
  <si>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</si>
  <si>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</si>
  <si>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</si>
  <si>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</si>
  <si>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</si>
  <si>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</si>
  <si>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</si>
  <si>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</si>
  <si>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</si>
  <si>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</si>
  <si>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</si>
  <si>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</si>
  <si>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</si>
  <si>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</si>
  <si>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</si>
  <si>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</si>
  <si>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</si>
  <si>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</si>
  <si>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</si>
  <si>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</si>
  <si>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</si>
  <si>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</si>
  <si>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</si>
  <si>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</si>
  <si>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</si>
  <si>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</si>
  <si>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</si>
  <si>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</si>
  <si>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</si>
  <si>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</si>
  <si>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</si>
  <si>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</si>
  <si>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</si>
  <si>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</si>
  <si>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</si>
  <si>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</si>
  <si>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</si>
  <si>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</si>
  <si>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</si>
  <si>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</si>
  <si>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</si>
  <si>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</si>
  <si>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</si>
  <si>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</si>
  <si>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</si>
  <si>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</si>
  <si>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</si>
  <si>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</si>
  <si>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</si>
  <si>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</si>
  <si>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</si>
  <si>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</si>
  <si>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</si>
  <si>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</si>
  <si>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</si>
  <si>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</si>
  <si>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</si>
  <si>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</si>
  <si>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</si>
  <si>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</si>
  <si>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</si>
  <si>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</si>
  <si>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</si>
  <si>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</si>
  <si>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</si>
  <si>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</si>
  <si>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</si>
  <si>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</si>
  <si>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</si>
  <si>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</si>
  <si>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</si>
  <si>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</si>
  <si>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</si>
  <si>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</si>
  <si>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</si>
  <si>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</si>
  <si>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</si>
  <si>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</si>
  <si>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</si>
  <si>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</si>
  <si>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</si>
  <si>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</si>
  <si>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</si>
  <si>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</si>
  <si>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</si>
  <si>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</si>
  <si>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</si>
  <si>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</si>
  <si>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</si>
  <si>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</si>
  <si>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</si>
  <si>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</si>
  <si>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</si>
  <si>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</si>
  <si>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</si>
  <si>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</si>
  <si>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</si>
  <si>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</si>
  <si>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</si>
  <si>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</si>
  <si>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</si>
  <si>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</si>
  <si>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</si>
  <si>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</si>
  <si>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</si>
  <si>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</si>
  <si>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</si>
  <si>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</si>
  <si>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</si>
  <si>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</si>
  <si>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</si>
  <si>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</si>
  <si>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</si>
  <si>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</si>
  <si>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</si>
  <si>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</si>
  <si>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</si>
  <si>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</si>
  <si>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</si>
  <si>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</si>
  <si>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</si>
  <si>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</si>
  <si>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</si>
  <si>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</si>
  <si>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</si>
  <si>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</si>
  <si>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</si>
  <si>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</si>
  <si>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</si>
  <si>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</si>
  <si>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</si>
  <si>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</si>
  <si>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</si>
  <si>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</si>
  <si>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</si>
  <si>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</si>
  <si>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</si>
  <si>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</si>
  <si>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</si>
  <si>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</si>
  <si>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</si>
  <si>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</si>
  <si>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</si>
  <si>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</si>
  <si>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</si>
  <si>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</si>
  <si>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</si>
  <si>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</si>
  <si>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</si>
  <si>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</si>
  <si>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</si>
  <si>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</si>
  <si>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</si>
  <si>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</si>
  <si>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</si>
  <si>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</si>
  <si>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</si>
  <si>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</si>
  <si>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</si>
  <si>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</si>
  <si>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</si>
  <si>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</si>
  <si>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</si>
  <si>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</si>
  <si>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</si>
  <si>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</si>
  <si>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</si>
  <si>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</si>
  <si>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</si>
  <si>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</si>
  <si>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</si>
  <si>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</si>
  <si>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</si>
  <si>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</si>
  <si>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</si>
  <si>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</si>
  <si>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</si>
  <si>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</si>
  <si>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</si>
  <si>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</si>
  <si>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</si>
  <si>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</si>
  <si>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</si>
  <si>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</si>
  <si>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</si>
  <si>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</si>
  <si>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</si>
  <si>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</si>
  <si>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</si>
  <si>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</si>
  <si>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</si>
  <si>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</si>
  <si>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</si>
  <si>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</si>
  <si>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</si>
  <si>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</si>
  <si>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</si>
  <si>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</si>
  <si>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</si>
  <si>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</si>
  <si>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</si>
  <si>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</si>
  <si>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</si>
  <si>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</si>
  <si>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</si>
  <si>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</si>
  <si>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</si>
  <si>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</si>
  <si>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</si>
  <si>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</si>
  <si>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</si>
  <si>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</si>
  <si>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</si>
  <si>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</si>
  <si>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</si>
  <si>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</si>
  <si>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</si>
  <si>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</si>
  <si>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</si>
  <si>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</si>
  <si>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</si>
  <si>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</si>
  <si>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</si>
  <si>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</si>
  <si>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</si>
  <si>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</si>
  <si>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</si>
  <si>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</si>
  <si>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</si>
  <si>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</si>
  <si>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</si>
  <si>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</si>
  <si>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</si>
  <si>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</si>
  <si>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</si>
  <si>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</si>
  <si>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</si>
  <si>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</si>
  <si>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</si>
  <si>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</si>
  <si>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</si>
  <si>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</si>
  <si>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</si>
  <si>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</si>
  <si>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</si>
  <si>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</si>
  <si>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</si>
  <si>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</si>
  <si>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</si>
  <si>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</si>
  <si>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</si>
  <si>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</si>
  <si>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</si>
  <si>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</si>
  <si>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</si>
  <si>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</si>
  <si>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</si>
  <si>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</si>
  <si>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</si>
  <si>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</si>
  <si>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</si>
  <si>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</si>
  <si>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</si>
  <si>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</si>
  <si>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</si>
  <si>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</si>
  <si>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</si>
  <si>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</si>
  <si>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</si>
  <si>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</si>
  <si>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</si>
  <si>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</si>
  <si>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</si>
  <si>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</si>
  <si>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</si>
  <si>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</si>
  <si>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</si>
  <si>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</si>
  <si>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</si>
  <si>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</si>
  <si>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</si>
  <si>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</si>
  <si>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</si>
  <si>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</si>
  <si>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</si>
  <si>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</si>
  <si>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</si>
  <si>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</si>
  <si>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</si>
  <si>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</si>
  <si>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</si>
  <si>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</si>
  <si>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</si>
  <si>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</si>
  <si>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</si>
  <si>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</si>
  <si>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</si>
  <si>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</si>
  <si>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</si>
  <si>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</si>
  <si>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</si>
  <si>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</si>
  <si>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</si>
  <si>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</si>
  <si>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</si>
  <si>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</si>
  <si>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</si>
  <si>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</si>
  <si>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</si>
  <si>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</si>
  <si>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</si>
  <si>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</si>
  <si>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</si>
  <si>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</si>
  <si>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</si>
  <si>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</si>
  <si>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</si>
  <si>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</si>
  <si>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</si>
  <si>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</si>
  <si>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</si>
  <si>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</si>
  <si>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</si>
  <si>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</si>
  <si>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</si>
  <si>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</si>
  <si>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</si>
  <si>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</si>
  <si>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</si>
  <si>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</si>
  <si>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</si>
  <si>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</si>
  <si>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</si>
  <si>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</si>
  <si>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</si>
  <si>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</si>
  <si>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</si>
  <si>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</si>
  <si>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</si>
  <si>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</si>
  <si>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</si>
  <si>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</si>
  <si>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</si>
  <si>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</si>
  <si>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</si>
  <si>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</si>
  <si>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</si>
  <si>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</si>
  <si>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</si>
  <si>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</si>
  <si>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</si>
  <si>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</si>
  <si>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</si>
  <si>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</si>
  <si>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</si>
  <si>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</si>
  <si>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</si>
  <si>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</si>
  <si>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</si>
  <si>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</si>
  <si>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</si>
  <si>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</si>
  <si>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</si>
  <si>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</si>
  <si>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</si>
  <si>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</si>
  <si>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</si>
  <si>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</si>
  <si>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</si>
  <si>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</si>
  <si>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</si>
  <si>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</si>
  <si>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</si>
  <si>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</si>
  <si>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</si>
  <si>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</si>
  <si>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</si>
  <si>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</si>
  <si>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</si>
  <si>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</si>
  <si>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</si>
  <si>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</si>
  <si>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</si>
  <si>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</si>
  <si>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</si>
  <si>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</si>
  <si>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</si>
  <si>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</si>
  <si>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</si>
  <si>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</si>
  <si>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</si>
  <si>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</si>
  <si>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</si>
  <si>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</si>
  <si>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</si>
  <si>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</si>
  <si>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</si>
  <si>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</si>
  <si>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</si>
  <si>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</si>
  <si>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</si>
  <si>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</si>
  <si>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</si>
  <si>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</si>
  <si>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</si>
  <si>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</si>
  <si>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</si>
  <si>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</si>
  <si>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</si>
  <si>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</si>
  <si>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</si>
  <si>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</si>
  <si>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</si>
  <si>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</si>
  <si>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</si>
  <si>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</si>
  <si>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</si>
  <si>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</si>
  <si>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</si>
  <si>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</si>
  <si>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</si>
  <si>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</si>
  <si>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</si>
  <si>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</si>
  <si>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</si>
  <si>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</si>
  <si>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</si>
  <si>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</si>
  <si>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</si>
  <si>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</si>
  <si>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</si>
  <si>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</si>
  <si>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</si>
  <si>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</si>
  <si>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</si>
  <si>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</si>
  <si>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</si>
  <si>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</si>
  <si>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</si>
  <si>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</si>
  <si>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</si>
  <si>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</si>
  <si>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</si>
  <si>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</si>
  <si>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</si>
  <si>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</si>
  <si>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</si>
  <si>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</si>
  <si>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</si>
  <si>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</si>
  <si>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</si>
  <si>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</si>
  <si>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</si>
  <si>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</si>
  <si>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</si>
  <si>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</si>
  <si>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</si>
  <si>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</si>
  <si>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</si>
  <si>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</si>
  <si>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</si>
  <si>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</si>
  <si>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</si>
  <si>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</si>
  <si>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</si>
  <si>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</si>
  <si>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</si>
  <si>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</si>
  <si>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</si>
  <si>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</si>
  <si>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</si>
  <si>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</si>
  <si>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</si>
  <si>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</si>
  <si>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</si>
  <si>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</si>
  <si>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</si>
  <si>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</si>
  <si>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</si>
  <si>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</si>
  <si>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</si>
  <si>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</si>
  <si>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</si>
  <si>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</si>
  <si>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</si>
  <si>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</si>
  <si>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</si>
  <si>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</si>
  <si>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</si>
  <si>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</si>
  <si>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</si>
  <si>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</si>
  <si>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</si>
  <si>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</si>
  <si>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</si>
  <si>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</si>
  <si>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</si>
  <si>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</si>
  <si>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</si>
  <si>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</si>
  <si>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</si>
  <si>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</si>
  <si>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</si>
  <si>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</si>
  <si>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</si>
  <si>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</si>
  <si>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</si>
  <si>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</si>
  <si>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</si>
  <si>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</si>
  <si>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</si>
  <si>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</si>
  <si>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</si>
  <si>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</si>
  <si>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</si>
  <si>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</si>
  <si>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</si>
  <si>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</si>
  <si>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</si>
  <si>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</si>
  <si>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</si>
  <si>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</si>
  <si>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</si>
  <si>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</si>
  <si>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</si>
  <si>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</si>
  <si>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</si>
  <si>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</si>
  <si>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</si>
  <si>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</si>
  <si>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</si>
  <si>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</si>
  <si>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</si>
  <si>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</si>
  <si>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</si>
  <si>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</si>
  <si>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</si>
  <si>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</si>
  <si>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</si>
  <si>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</si>
  <si>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</si>
  <si>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</si>
  <si>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</si>
  <si>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</si>
  <si>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</si>
  <si>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</si>
  <si>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</si>
  <si>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</si>
  <si>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</si>
  <si>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</si>
  <si>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</si>
  <si>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</si>
  <si>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</si>
  <si>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</si>
  <si>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</si>
  <si>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</si>
  <si>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</si>
  <si>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</si>
  <si>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</si>
  <si>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</si>
  <si>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</si>
  <si>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</si>
  <si>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</si>
  <si>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</si>
  <si>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</si>
  <si>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</si>
  <si>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</si>
  <si>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</si>
  <si>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</si>
  <si>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</si>
  <si>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</si>
  <si>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</si>
  <si>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</si>
  <si>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</si>
  <si>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</si>
  <si>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</si>
  <si>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</si>
  <si>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</si>
  <si>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</si>
  <si>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</si>
  <si>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</si>
  <si>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</si>
  <si>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</si>
  <si>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</si>
  <si>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</si>
  <si>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</si>
  <si>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</si>
  <si>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</si>
  <si>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</si>
  <si>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</si>
  <si>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</si>
  <si>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</si>
  <si>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</si>
  <si>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</si>
  <si>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</si>
  <si>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</si>
  <si>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</si>
  <si>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</si>
  <si>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</si>
  <si>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</si>
  <si>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</si>
  <si>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</si>
  <si>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</si>
  <si>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</si>
  <si>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</si>
  <si>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</si>
  <si>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</si>
  <si>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</si>
  <si>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</si>
  <si>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</si>
  <si>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</si>
  <si>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</si>
  <si>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</si>
  <si>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</si>
  <si>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</si>
  <si>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</si>
  <si>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</si>
  <si>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</si>
  <si>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</si>
  <si>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</si>
  <si>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</si>
  <si>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</si>
  <si>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</si>
  <si>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</si>
  <si>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</si>
  <si>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</si>
  <si>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</si>
  <si>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</si>
  <si>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</si>
  <si>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</si>
  <si>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</si>
  <si>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</si>
  <si>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</si>
  <si>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</si>
  <si>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</si>
  <si>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</si>
  <si>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</si>
  <si>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</si>
  <si>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</si>
  <si>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</si>
  <si>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</si>
  <si>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</si>
  <si>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</si>
  <si>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</si>
  <si>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</si>
  <si>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</si>
  <si>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</si>
  <si>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</si>
  <si>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</si>
  <si>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</si>
  <si>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</si>
  <si>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</si>
  <si>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</si>
  <si>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</si>
  <si>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</si>
  <si>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</si>
  <si>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</si>
  <si>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</si>
  <si>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</si>
  <si>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</si>
  <si>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</si>
  <si>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</si>
  <si>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</si>
  <si>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</si>
  <si>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</si>
  <si>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</si>
  <si>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</si>
  <si>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</si>
  <si>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</si>
  <si>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</si>
  <si>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</si>
  <si>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</si>
  <si>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</si>
  <si>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</si>
  <si>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</si>
  <si>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</si>
  <si>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</si>
  <si>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</si>
  <si>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</si>
  <si>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</si>
  <si>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</si>
  <si>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</si>
  <si>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</si>
  <si>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</si>
  <si>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</si>
  <si>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</si>
  <si>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</si>
  <si>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</si>
  <si>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</si>
  <si>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</si>
  <si>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</si>
  <si>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</si>
  <si>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</si>
  <si>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</si>
  <si>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</si>
  <si>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</si>
  <si>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</si>
  <si>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</si>
  <si>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</si>
  <si>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</si>
  <si>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</si>
  <si>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</si>
  <si>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</si>
  <si>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</si>
  <si>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</si>
  <si>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</si>
  <si>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</si>
  <si>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</si>
  <si>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</si>
  <si>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</si>
  <si>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</si>
  <si>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</si>
  <si>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</si>
  <si>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</si>
  <si>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</si>
  <si>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</si>
  <si>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</si>
  <si>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</si>
  <si>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</si>
  <si>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</si>
  <si>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</si>
  <si>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</si>
  <si>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</si>
  <si>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</si>
  <si>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</si>
  <si>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</si>
  <si>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</si>
  <si>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</si>
  <si>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</si>
  <si>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</si>
  <si>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</si>
  <si>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</si>
  <si>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</si>
  <si>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</si>
  <si>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</si>
  <si>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</si>
  <si>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</si>
  <si>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</si>
  <si>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</si>
  <si>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</si>
  <si>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</si>
  <si>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</si>
  <si>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</si>
  <si>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</si>
  <si>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</si>
  <si>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</si>
  <si>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</si>
  <si>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</si>
  <si>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</si>
  <si>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</si>
  <si>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</si>
  <si>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</si>
  <si>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</si>
  <si>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</si>
  <si>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</si>
  <si>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</si>
  <si>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</si>
  <si>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</si>
  <si>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</si>
  <si>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</si>
  <si>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</si>
  <si>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</si>
  <si>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</si>
  <si>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</si>
  <si>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</si>
  <si>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</si>
  <si>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</si>
  <si>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</si>
  <si>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</si>
  <si>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</si>
  <si>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</si>
  <si>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</si>
  <si>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</si>
  <si>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</si>
  <si>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</si>
  <si>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</si>
  <si>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</si>
  <si>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</si>
  <si>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</si>
  <si>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</si>
  <si>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</si>
  <si>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</si>
  <si>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</si>
  <si>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</si>
  <si>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</si>
  <si>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</si>
  <si>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</si>
  <si>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</si>
  <si>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</si>
  <si>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</si>
  <si>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</si>
  <si>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</si>
  <si>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</si>
  <si>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</si>
  <si>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</si>
  <si>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</si>
  <si>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</si>
  <si>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</si>
  <si>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</si>
  <si>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</si>
  <si>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</si>
  <si>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</si>
  <si>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</si>
  <si>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</si>
  <si>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</si>
  <si>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</si>
  <si>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</si>
  <si>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</si>
  <si>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</si>
  <si>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</si>
  <si>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</si>
  <si>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</si>
  <si>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</si>
  <si>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</si>
  <si>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</si>
  <si>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</si>
  <si>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</si>
  <si>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</si>
  <si>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</si>
  <si>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</si>
  <si>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</si>
  <si>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</si>
  <si>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</si>
  <si>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</si>
  <si>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</si>
  <si>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</si>
  <si>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</si>
  <si>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</si>
  <si>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</si>
  <si>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</si>
  <si>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</si>
  <si>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</si>
  <si>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</si>
  <si>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</si>
  <si>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</si>
  <si>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</si>
  <si>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</si>
  <si>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</si>
  <si>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</si>
  <si>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</si>
  <si>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</si>
  <si>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</si>
  <si>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</si>
  <si>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</si>
  <si>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</si>
  <si>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</si>
  <si>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</si>
  <si>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</si>
  <si>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</si>
  <si>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</si>
  <si>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</si>
  <si>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</si>
  <si>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</si>
  <si>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</si>
  <si>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</si>
  <si>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</si>
  <si>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</si>
  <si>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</si>
  <si>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</si>
  <si>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</si>
  <si>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</si>
  <si>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</si>
  <si>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</si>
  <si>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</si>
  <si>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</si>
  <si>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</si>
  <si>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</si>
  <si>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</si>
  <si>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</si>
  <si>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</si>
  <si>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</si>
  <si>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</si>
  <si>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</si>
  <si>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</si>
  <si>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</si>
  <si>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</si>
  <si>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</si>
  <si>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</si>
  <si>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</si>
  <si>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</si>
  <si>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</si>
  <si>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</si>
  <si>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</si>
  <si>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</si>
  <si>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</si>
  <si>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</si>
  <si>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</si>
  <si>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</si>
  <si>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</si>
  <si>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</si>
  <si>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</si>
  <si>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</si>
  <si>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</si>
  <si>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</si>
  <si>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</si>
  <si>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</si>
  <si>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</si>
  <si>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</si>
  <si>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</si>
  <si>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</si>
  <si>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</si>
  <si>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</si>
  <si>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</si>
  <si>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</si>
  <si>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</si>
  <si>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</si>
  <si>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</si>
  <si>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</si>
  <si>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</si>
  <si>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</si>
  <si>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</si>
  <si>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</si>
  <si>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</si>
  <si>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</si>
  <si>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</si>
  <si>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</si>
  <si>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</si>
  <si>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</si>
  <si>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</si>
  <si>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</si>
  <si>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</si>
  <si>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</si>
  <si>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</si>
  <si>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</si>
  <si>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</si>
  <si>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</si>
  <si>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</si>
  <si>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</si>
  <si>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</si>
  <si>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</si>
  <si>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</si>
  <si>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</si>
  <si>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</si>
  <si>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</si>
  <si>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</si>
  <si>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</si>
  <si>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</si>
  <si>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</si>
  <si>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</si>
  <si>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</si>
  <si>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</si>
  <si>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</si>
  <si>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</si>
  <si>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</si>
  <si>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</si>
  <si>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</si>
  <si>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</si>
  <si>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</si>
  <si>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</si>
  <si>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</si>
  <si>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</si>
  <si>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</si>
  <si>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</si>
  <si>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</si>
  <si>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</si>
  <si>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</si>
  <si>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</si>
  <si>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</si>
  <si>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</si>
  <si>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</si>
  <si>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</si>
  <si>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</si>
  <si>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</si>
  <si>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</si>
  <si>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</si>
  <si>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</si>
  <si>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</si>
  <si>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</si>
  <si>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</si>
  <si>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</si>
  <si>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</si>
  <si>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</si>
  <si>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</si>
  <si>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</si>
  <si>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</si>
  <si>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</si>
  <si>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</si>
  <si>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</si>
  <si>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</si>
  <si>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</si>
  <si>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</si>
  <si>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</si>
  <si>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</si>
  <si>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</si>
  <si>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</si>
  <si>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</si>
  <si>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</si>
  <si>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</si>
  <si>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</si>
  <si>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</si>
  <si>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</si>
  <si>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</si>
  <si>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</si>
  <si>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</si>
  <si>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</si>
  <si>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</si>
  <si>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</si>
  <si>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</si>
  <si>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</si>
  <si>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</si>
  <si>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</si>
  <si>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</si>
  <si>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</si>
  <si>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</si>
  <si>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</si>
  <si>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</si>
  <si>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</si>
  <si>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</si>
  <si>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</si>
  <si>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</si>
  <si>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</si>
  <si>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</si>
  <si>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</si>
  <si>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</si>
  <si>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</si>
  <si>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</si>
  <si>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</si>
  <si>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</si>
  <si>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</si>
  <si>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</si>
  <si>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</si>
  <si>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</si>
  <si>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</si>
  <si>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</si>
  <si>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</si>
  <si>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</si>
  <si>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</si>
  <si>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</si>
  <si>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</si>
  <si>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</si>
  <si>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</si>
  <si>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</si>
  <si>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</si>
  <si>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</si>
  <si>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</si>
  <si>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</si>
  <si>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</si>
  <si>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</si>
  <si>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</si>
  <si>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</si>
  <si>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</si>
  <si>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</si>
  <si>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</si>
  <si>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</si>
  <si>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</si>
  <si>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</si>
  <si>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</si>
  <si>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</si>
  <si>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</si>
  <si>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</si>
  <si>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</si>
  <si>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</si>
  <si>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</si>
  <si>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</si>
  <si>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</si>
  <si>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</si>
  <si>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</si>
  <si>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</si>
  <si>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</si>
  <si>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</si>
  <si>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</si>
  <si>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</si>
  <si>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</si>
  <si>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</si>
  <si>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</si>
  <si>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</si>
  <si>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</si>
  <si>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</si>
  <si>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</si>
  <si>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</si>
  <si>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</si>
  <si>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</si>
  <si>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</si>
  <si>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</si>
  <si>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</si>
  <si>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</si>
  <si>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</si>
  <si>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</si>
  <si>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</si>
  <si>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</si>
  <si>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</si>
  <si>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</si>
  <si>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</si>
  <si>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</si>
  <si>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</si>
  <si>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</si>
  <si>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</si>
  <si>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</si>
  <si>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</si>
  <si>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</si>
  <si>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</si>
  <si>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</si>
  <si>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</si>
  <si>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</si>
  <si>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</si>
  <si>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</si>
  <si>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</si>
  <si>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</si>
  <si>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</si>
  <si>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</si>
  <si>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</si>
  <si>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</si>
  <si>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</si>
  <si>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</si>
  <si>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</si>
  <si>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</si>
  <si>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</si>
  <si>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</si>
  <si>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</si>
  <si>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</si>
  <si>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</si>
  <si>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</si>
  <si>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</si>
  <si>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</si>
  <si>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</si>
  <si>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</si>
  <si>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</si>
  <si>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</si>
  <si>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</si>
  <si>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</si>
  <si>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</si>
  <si>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</si>
  <si>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</si>
  <si>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</si>
  <si>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</si>
  <si>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</si>
  <si>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</si>
  <si>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</si>
  <si>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</si>
  <si>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</si>
  <si>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</si>
  <si>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</si>
  <si>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</si>
  <si>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</si>
  <si>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</si>
  <si>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</si>
  <si>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</si>
  <si>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</si>
  <si>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</si>
  <si>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</si>
  <si>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</si>
  <si>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</si>
  <si>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</si>
  <si>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</si>
  <si>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</si>
  <si>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</si>
  <si>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</si>
  <si>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</si>
  <si>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</si>
  <si>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</si>
  <si>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</si>
  <si>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</si>
  <si>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</si>
  <si>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</si>
  <si>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</si>
  <si>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</si>
  <si>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</si>
  <si>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</si>
  <si>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</si>
  <si>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</si>
  <si>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</si>
  <si>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</si>
  <si>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</si>
  <si>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</si>
  <si>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</si>
  <si>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</si>
  <si>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</si>
  <si>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</si>
  <si>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</si>
  <si>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</si>
  <si>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</si>
  <si>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</si>
  <si>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</si>
  <si>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</si>
  <si>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</si>
  <si>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</si>
  <si>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</si>
  <si>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</si>
  <si>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</si>
  <si>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</si>
  <si>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</si>
  <si>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</si>
  <si>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</si>
  <si>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</si>
  <si>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</si>
  <si>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</si>
  <si>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</si>
  <si>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</si>
  <si>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</si>
  <si>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</si>
  <si>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</si>
  <si>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</si>
  <si>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</si>
  <si>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</si>
  <si>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</si>
  <si>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</si>
  <si>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</si>
  <si>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</si>
  <si>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</si>
  <si>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</si>
  <si>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</si>
  <si>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</si>
  <si>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</si>
  <si>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</si>
  <si>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</si>
  <si>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</si>
  <si>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</si>
  <si>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</si>
  <si>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</si>
  <si>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</si>
  <si>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</si>
  <si>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</si>
  <si>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</si>
  <si>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</si>
  <si>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</si>
  <si>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</si>
  <si>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</si>
  <si>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</si>
  <si>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</si>
  <si>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</si>
  <si>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</si>
  <si>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</si>
  <si>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</si>
  <si>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</si>
  <si>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</si>
  <si>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</si>
  <si>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</si>
  <si>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</si>
  <si>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</si>
  <si>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</si>
  <si>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</si>
  <si>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</si>
  <si>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</si>
  <si>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</si>
  <si>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</si>
  <si>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</si>
  <si>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</si>
  <si>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</si>
  <si>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</si>
  <si>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</si>
  <si>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</si>
  <si>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</si>
  <si>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</si>
  <si>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</si>
  <si>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</si>
  <si>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</si>
  <si>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</si>
  <si>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</si>
  <si>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</si>
  <si>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</si>
  <si>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</si>
  <si>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</si>
  <si>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</si>
  <si>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</si>
  <si>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</si>
  <si>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</si>
  <si>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</si>
  <si>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</si>
  <si>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</si>
  <si>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</si>
  <si>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</si>
  <si>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</si>
  <si>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</si>
  <si>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</si>
  <si>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</si>
  <si>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</si>
  <si>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</si>
  <si>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</si>
  <si>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</si>
  <si>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</si>
  <si>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</si>
  <si>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</si>
  <si>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</si>
  <si>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</si>
  <si>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</si>
  <si>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</si>
  <si>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</si>
  <si>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</si>
  <si>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</si>
  <si>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</si>
  <si>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</si>
  <si>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</si>
  <si>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</si>
  <si>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</si>
  <si>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</si>
  <si>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</si>
  <si>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</si>
  <si>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</si>
  <si>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</si>
  <si>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</si>
  <si>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</si>
  <si>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</si>
  <si>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</si>
  <si>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</si>
  <si>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</si>
  <si>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</si>
  <si>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</si>
  <si>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</si>
  <si>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</si>
  <si>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</si>
  <si>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</si>
  <si>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</si>
  <si>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</si>
  <si>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</si>
  <si>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</si>
  <si>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</si>
  <si>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</si>
  <si>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</si>
  <si>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</si>
  <si>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</si>
  <si>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</si>
  <si>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</si>
  <si>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</si>
  <si>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</si>
  <si>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</si>
  <si>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</si>
  <si>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</si>
  <si>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</si>
  <si>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</si>
  <si>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</si>
  <si>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</si>
  <si>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</si>
  <si>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</si>
  <si>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</si>
  <si>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</si>
  <si>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</si>
  <si>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</si>
  <si>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</si>
  <si>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</si>
  <si>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</si>
  <si>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</si>
  <si>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</si>
  <si>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</si>
  <si>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</si>
  <si>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</si>
  <si>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</si>
  <si>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</si>
  <si>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</si>
  <si>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</si>
  <si>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</si>
  <si>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</si>
  <si>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</si>
  <si>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</si>
  <si>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</si>
  <si>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</si>
  <si>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</si>
  <si>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</si>
  <si>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</si>
  <si>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</si>
  <si>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</si>
  <si>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</si>
  <si>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</si>
  <si>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</si>
  <si>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</si>
  <si>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</si>
  <si>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</si>
  <si>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</si>
  <si>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</si>
  <si>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</si>
  <si>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</si>
  <si>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</si>
  <si>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</si>
  <si>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</si>
  <si>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</si>
  <si>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</si>
  <si>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</si>
  <si>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</si>
  <si>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</si>
  <si>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</si>
  <si>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</si>
  <si>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</si>
  <si>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</si>
  <si>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</si>
  <si>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</si>
  <si>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</si>
  <si>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</si>
  <si>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</si>
  <si>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</si>
  <si>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</si>
  <si>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</si>
  <si>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</si>
  <si>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</si>
  <si>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</si>
  <si>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</si>
  <si>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</si>
  <si>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</si>
  <si>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</si>
  <si>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</si>
  <si>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</si>
  <si>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</si>
  <si>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</si>
  <si>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</si>
  <si>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</si>
  <si>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</si>
  <si>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</si>
  <si>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</si>
  <si>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</si>
  <si>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</si>
  <si>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</si>
  <si>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</si>
  <si>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</si>
  <si>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</si>
  <si>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</si>
  <si>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</si>
  <si>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</si>
  <si>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</si>
  <si>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</si>
  <si>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</si>
  <si>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</si>
  <si>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</si>
  <si>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</si>
  <si>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</si>
  <si>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</si>
  <si>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</si>
  <si>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</si>
  <si>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</si>
  <si>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</si>
  <si>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</si>
  <si>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</si>
  <si>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</si>
  <si>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</si>
  <si>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</si>
  <si>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</si>
  <si>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</si>
  <si>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</si>
  <si>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</si>
  <si>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</si>
  <si>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</si>
  <si>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</si>
  <si>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</si>
  <si>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</si>
  <si>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</si>
  <si>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</si>
  <si>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</si>
  <si>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</si>
  <si>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</si>
  <si>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</si>
  <si>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</si>
  <si>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</si>
  <si>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</si>
  <si>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</si>
  <si>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</si>
  <si>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</si>
  <si>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</si>
  <si>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</si>
  <si>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</si>
  <si>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</si>
  <si>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</si>
  <si>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</si>
  <si>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</si>
  <si>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</si>
  <si>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</si>
  <si>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</si>
  <si>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</si>
  <si>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</si>
  <si>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</si>
  <si>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</si>
  <si>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</si>
  <si>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</si>
  <si>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</si>
  <si>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</si>
  <si>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</si>
  <si>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</si>
  <si>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</si>
  <si>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</si>
  <si>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</si>
  <si>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</si>
  <si>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</si>
  <si>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</si>
  <si>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</si>
  <si>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</si>
  <si>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</si>
  <si>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</si>
  <si>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</si>
  <si>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</si>
  <si>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</si>
  <si>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</si>
  <si>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</si>
  <si>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</si>
  <si>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</si>
  <si>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</si>
  <si>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</si>
  <si>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</si>
  <si>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</si>
  <si>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</si>
  <si>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</si>
  <si>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</si>
  <si>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</si>
  <si>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</si>
  <si>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</si>
  <si>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</si>
  <si>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</si>
  <si>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</si>
  <si>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</si>
  <si>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</si>
  <si>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</si>
  <si>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</si>
  <si>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</si>
  <si>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</si>
  <si>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</si>
  <si>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</si>
  <si>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</si>
  <si>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</si>
  <si>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</si>
  <si>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</si>
  <si>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</si>
  <si>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</si>
  <si>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</si>
  <si>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</si>
  <si>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</si>
  <si>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</si>
  <si>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</si>
  <si>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</si>
  <si>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</si>
  <si>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</si>
  <si>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</si>
  <si>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</si>
  <si>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</si>
  <si>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</si>
  <si>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</si>
  <si>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</si>
  <si>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</si>
  <si>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</si>
  <si>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</si>
  <si>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</si>
  <si>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</si>
  <si>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</si>
  <si>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</si>
  <si>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</si>
  <si>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</si>
  <si>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</si>
  <si>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</si>
  <si>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</si>
  <si>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</si>
  <si>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</si>
  <si>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</si>
  <si>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</si>
  <si>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</si>
  <si>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</si>
  <si>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</si>
  <si>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</si>
  <si>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</si>
  <si>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</si>
  <si>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</si>
  <si>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</si>
  <si>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</si>
  <si>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</si>
  <si>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</si>
  <si>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</si>
  <si>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</si>
  <si>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</si>
  <si>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</si>
  <si>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</si>
  <si>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</si>
  <si>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</si>
  <si>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</si>
  <si>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</si>
  <si>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</si>
  <si>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</si>
  <si>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</si>
  <si>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</si>
  <si>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</si>
  <si>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</si>
  <si>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</si>
  <si>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</si>
  <si>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</si>
  <si>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</si>
  <si>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</si>
  <si>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</si>
  <si>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</si>
  <si>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</si>
  <si>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</si>
  <si>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</si>
  <si>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</si>
  <si>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</si>
  <si>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</si>
  <si>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</si>
  <si>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</si>
  <si>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</si>
  <si>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</si>
  <si>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</si>
  <si>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</si>
  <si>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</si>
  <si>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</si>
  <si>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</si>
  <si>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</si>
  <si>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</si>
  <si>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</si>
  <si>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</si>
  <si>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</si>
  <si>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</si>
  <si>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</si>
  <si>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</si>
  <si>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</si>
  <si>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</si>
  <si>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</si>
  <si>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</si>
  <si>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</si>
  <si>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</si>
  <si>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</si>
  <si>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</si>
  <si>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</si>
  <si>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</si>
  <si>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</si>
  <si>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</si>
  <si>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</si>
  <si>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</si>
  <si>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</si>
  <si>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</si>
  <si>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</si>
  <si>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</si>
  <si>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</si>
  <si>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</si>
  <si>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</si>
  <si>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</si>
  <si>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</si>
  <si>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</si>
  <si>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</si>
  <si>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</si>
  <si>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</si>
  <si>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</si>
  <si>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</si>
  <si>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</si>
  <si>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</si>
  <si>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</si>
  <si>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</si>
  <si>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</si>
  <si>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</si>
  <si>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</si>
  <si>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</si>
  <si>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</si>
  <si>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</si>
  <si>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</si>
  <si>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</si>
  <si>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</si>
  <si>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</si>
  <si>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</si>
  <si>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</si>
  <si>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</si>
  <si>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</si>
  <si>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</si>
  <si>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</si>
  <si>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</si>
  <si>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</si>
  <si>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</si>
  <si>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</si>
  <si>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</si>
  <si>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</si>
  <si>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</si>
  <si>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</si>
  <si>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</si>
  <si>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</si>
  <si>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</si>
  <si>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</si>
  <si>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</si>
  <si>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</si>
  <si>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</si>
  <si>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</si>
  <si>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</si>
  <si>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</si>
  <si>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</si>
  <si>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</si>
  <si>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</si>
  <si>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</si>
  <si>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</si>
  <si>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</si>
  <si>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</si>
  <si>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</si>
  <si>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</si>
  <si>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</si>
  <si>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</si>
  <si>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</si>
  <si>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</si>
  <si>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</si>
  <si>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</si>
  <si>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</si>
  <si>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</si>
  <si>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</si>
  <si>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</si>
  <si>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</si>
  <si>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</si>
  <si>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</si>
  <si>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</si>
  <si>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</si>
  <si>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</si>
  <si>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</si>
  <si>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</si>
  <si>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</si>
  <si>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</si>
  <si>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</si>
  <si>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</si>
  <si>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</si>
  <si>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</si>
  <si>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</si>
  <si>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</si>
  <si>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</si>
  <si>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</si>
  <si>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</si>
  <si>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</si>
  <si>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</si>
  <si>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</si>
  <si>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</si>
  <si>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</si>
  <si>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</si>
  <si>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</si>
  <si>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</si>
  <si>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</si>
  <si>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</si>
  <si>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</si>
  <si>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</si>
  <si>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</si>
  <si>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</si>
  <si>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</si>
  <si>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</si>
  <si>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</si>
  <si>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</si>
  <si>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</si>
  <si>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</si>
  <si>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</si>
  <si>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</si>
  <si>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</si>
  <si>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</si>
  <si>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</si>
  <si>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</si>
  <si>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</si>
  <si>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</si>
  <si>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</si>
  <si>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</si>
  <si>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</si>
  <si>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</si>
  <si>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</si>
  <si>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</si>
  <si>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</si>
  <si>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</si>
  <si>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</si>
  <si>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</si>
  <si>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</si>
  <si>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</si>
  <si>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</si>
  <si>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</si>
  <si>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</si>
  <si>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</si>
  <si>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</si>
  <si>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</si>
  <si>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</si>
  <si>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</si>
  <si>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</si>
  <si>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</si>
  <si>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</si>
  <si>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</si>
  <si>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</si>
  <si>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</si>
  <si>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</si>
  <si>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</si>
  <si>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</si>
  <si>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</si>
  <si>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</si>
  <si>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</si>
  <si>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</si>
  <si>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</si>
  <si>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</si>
  <si>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</si>
  <si>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</si>
  <si>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</si>
  <si>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</si>
  <si>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</si>
  <si>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</si>
  <si>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</si>
  <si>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</si>
  <si>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</si>
  <si>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</si>
  <si>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</si>
  <si>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</si>
  <si>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</si>
  <si>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</si>
  <si>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</si>
  <si>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</si>
  <si>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</si>
  <si>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</si>
  <si>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</si>
  <si>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</si>
  <si>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</si>
  <si>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</si>
  <si>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</si>
  <si>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</si>
  <si>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</si>
  <si>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</si>
  <si>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</si>
  <si>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</si>
  <si>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</si>
  <si>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</si>
  <si>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</si>
  <si>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</si>
  <si>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</si>
  <si>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</si>
  <si>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</si>
  <si>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</si>
  <si>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</si>
  <si>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</si>
  <si>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</si>
  <si>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</si>
  <si>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</si>
  <si>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</si>
  <si>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</si>
  <si>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</si>
  <si>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</si>
  <si>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</si>
  <si>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</si>
  <si>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</si>
  <si>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</si>
  <si>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</si>
  <si>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</si>
  <si>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</si>
  <si>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</si>
  <si>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</si>
  <si>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</si>
  <si>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</si>
  <si>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</si>
  <si>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</si>
  <si>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</si>
  <si>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</si>
  <si>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</si>
  <si>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</si>
  <si>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</si>
  <si>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</si>
  <si>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</si>
  <si>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</si>
  <si>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</si>
  <si>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</si>
  <si>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</si>
  <si>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</si>
  <si>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</si>
  <si>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</si>
  <si>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</si>
  <si>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</si>
  <si>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</si>
  <si>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</si>
  <si>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</si>
  <si>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</si>
  <si>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</si>
  <si>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</si>
  <si>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</si>
  <si>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</si>
  <si>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</si>
  <si>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</si>
  <si>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</si>
  <si>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</si>
  <si>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</si>
  <si>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</si>
  <si>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</si>
  <si>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</si>
  <si>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</si>
  <si>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</si>
  <si>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</si>
  <si>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</si>
  <si>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</si>
  <si>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</si>
  <si>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</si>
  <si>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</si>
  <si>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</si>
  <si>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</si>
  <si>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</si>
  <si>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</si>
  <si>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</si>
  <si>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</si>
  <si>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</si>
  <si>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</si>
  <si>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</si>
  <si>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</si>
  <si>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</si>
  <si>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</si>
  <si>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</si>
  <si>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</si>
  <si>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</si>
  <si>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</si>
  <si>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</si>
  <si>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</si>
  <si>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</si>
  <si>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</si>
  <si>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</si>
  <si>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</si>
  <si>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</si>
  <si>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</si>
  <si>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</si>
  <si>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</si>
  <si>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</si>
  <si>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</si>
  <si>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</si>
  <si>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</si>
  <si>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</si>
  <si>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</si>
  <si>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</si>
  <si>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</si>
  <si>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</si>
  <si>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</si>
  <si>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</si>
  <si>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</si>
  <si>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</si>
  <si>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</si>
  <si>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</si>
  <si>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</si>
  <si>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</si>
  <si>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</si>
  <si>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</si>
  <si>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</si>
  <si>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</si>
  <si>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</si>
  <si>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</si>
  <si>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</si>
  <si>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</si>
  <si>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</si>
  <si>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</si>
  <si>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</si>
  <si>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</si>
  <si>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</si>
  <si>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</si>
  <si>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</si>
  <si>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</si>
  <si>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</si>
  <si>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</si>
  <si>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</si>
  <si>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</si>
  <si>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</si>
  <si>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</si>
  <si>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</si>
  <si>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</si>
  <si>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</si>
  <si>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</si>
  <si>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</si>
  <si>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</si>
  <si>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</si>
  <si>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</si>
  <si>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</si>
  <si>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</si>
  <si>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</si>
  <si>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</si>
  <si>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</si>
  <si>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</si>
  <si>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</si>
  <si>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</si>
  <si>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</si>
  <si>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</si>
  <si>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</si>
  <si>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</si>
  <si>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</si>
  <si>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</si>
  <si>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</si>
  <si>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</si>
  <si>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</si>
  <si>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</si>
  <si>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</si>
  <si>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</si>
  <si>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</si>
  <si>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</si>
  <si>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</si>
  <si>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</si>
  <si>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</si>
  <si>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</si>
  <si>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</si>
  <si>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</si>
  <si>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</si>
  <si>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</si>
  <si>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</si>
  <si>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</si>
  <si>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</si>
  <si>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</si>
  <si>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</si>
  <si>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</si>
  <si>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</si>
  <si>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</si>
  <si>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</si>
  <si>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</si>
  <si>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</si>
  <si>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</si>
  <si>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</si>
  <si>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</si>
  <si>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</si>
  <si>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</si>
  <si>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</si>
  <si>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</si>
  <si>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</si>
  <si>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</si>
  <si>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</si>
  <si>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</si>
  <si>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</si>
  <si>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</si>
  <si>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</si>
  <si>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</si>
  <si>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</si>
  <si>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</si>
  <si>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</si>
  <si>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</si>
  <si>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</si>
  <si>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</si>
  <si>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</si>
  <si>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</si>
  <si>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</si>
  <si>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</si>
  <si>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</si>
  <si>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</si>
  <si>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</si>
  <si>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</si>
  <si>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</si>
  <si>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</si>
  <si>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</si>
  <si>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</si>
  <si>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</si>
  <si>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</si>
  <si>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</si>
  <si>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</si>
  <si>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</si>
  <si>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</si>
  <si>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</si>
  <si>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</si>
  <si>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</si>
  <si>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</si>
  <si>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</si>
  <si>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</si>
  <si>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</si>
  <si>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</si>
  <si>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</si>
  <si>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</si>
  <si>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</si>
  <si>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</si>
  <si>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</si>
  <si>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</si>
  <si>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</si>
  <si>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</si>
  <si>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</si>
  <si>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</si>
  <si>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</si>
  <si>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</si>
  <si>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</si>
  <si>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</si>
  <si>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</si>
  <si>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</si>
  <si>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</si>
  <si>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</si>
  <si>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</si>
  <si>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</si>
  <si>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</si>
  <si>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</si>
  <si>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</si>
  <si>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</si>
  <si>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</si>
  <si>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</si>
  <si>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</si>
  <si>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</si>
  <si>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</si>
  <si>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</si>
  <si>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</si>
  <si>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</si>
  <si>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</si>
  <si>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</si>
  <si>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</si>
  <si>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</si>
  <si>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</si>
  <si>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</si>
  <si>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</si>
  <si>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</si>
  <si>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</si>
  <si>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</si>
  <si>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</si>
  <si>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</si>
  <si>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</si>
  <si>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</si>
  <si>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</si>
  <si>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</si>
  <si>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</si>
  <si>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</si>
  <si>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</si>
  <si>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</si>
  <si>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</si>
  <si>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</si>
  <si>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</si>
  <si>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</si>
  <si>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</si>
  <si>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</si>
  <si>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</si>
  <si>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</si>
  <si>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</si>
  <si>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</si>
  <si>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</si>
  <si>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</si>
  <si>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</si>
  <si>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</si>
  <si>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</si>
  <si>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</si>
  <si>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</si>
  <si>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</si>
  <si>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</si>
  <si>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</si>
  <si>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</si>
  <si>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</si>
  <si>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</si>
  <si>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</si>
  <si>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</si>
  <si>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</si>
  <si>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</si>
  <si>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</si>
  <si>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</si>
  <si>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</si>
  <si>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</si>
  <si>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</si>
  <si>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</si>
  <si>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</si>
  <si>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</si>
  <si>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</si>
  <si>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</si>
  <si>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</si>
  <si>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</si>
  <si>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</si>
  <si>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</si>
  <si>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</si>
  <si>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</si>
  <si>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</si>
  <si>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</si>
  <si>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</si>
  <si>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</si>
  <si>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</si>
  <si>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</si>
  <si>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</si>
  <si>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</si>
  <si>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</si>
  <si>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</si>
  <si>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</si>
  <si>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</si>
  <si>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</si>
  <si>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</si>
  <si>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</si>
  <si>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</si>
  <si>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</si>
  <si>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</si>
  <si>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</si>
  <si>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</si>
  <si>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</si>
  <si>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</si>
  <si>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</si>
  <si>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</si>
  <si>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</si>
  <si>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</si>
  <si>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</si>
  <si>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</si>
  <si>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</si>
  <si>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</si>
  <si>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</si>
  <si>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</si>
  <si>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</si>
  <si>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</si>
  <si>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</si>
  <si>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</si>
  <si>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</si>
  <si>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</si>
  <si>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</si>
  <si>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</si>
  <si>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</si>
  <si>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</si>
  <si>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</si>
  <si>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</si>
  <si>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</si>
  <si>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</si>
  <si>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</si>
  <si>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</si>
  <si>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</si>
  <si>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</si>
  <si>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</si>
  <si>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</si>
  <si>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</si>
  <si>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</si>
  <si>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</si>
  <si>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</si>
  <si>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</si>
  <si>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</si>
  <si>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</si>
  <si>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</si>
  <si>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</si>
  <si>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</si>
  <si>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</si>
  <si>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</si>
  <si>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</si>
  <si>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</si>
  <si>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</si>
  <si>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</si>
  <si>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</si>
  <si>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</si>
  <si>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</si>
  <si>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</si>
  <si>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</si>
  <si>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</si>
  <si>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</si>
  <si>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</si>
  <si>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</si>
  <si>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</si>
  <si>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</si>
  <si>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</si>
  <si>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</si>
  <si>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</si>
  <si>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</si>
  <si>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</si>
  <si>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</si>
  <si>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</si>
  <si>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</si>
  <si>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</si>
  <si>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</si>
  <si>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</si>
  <si>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</si>
  <si>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</si>
  <si>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</si>
  <si>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</si>
  <si>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</si>
  <si>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</si>
  <si>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</si>
  <si>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</si>
  <si>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</si>
  <si>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</si>
  <si>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</si>
  <si>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</si>
  <si>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</si>
  <si>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</si>
  <si>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</si>
  <si>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</si>
  <si>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</si>
  <si>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</si>
  <si>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</si>
  <si>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</si>
  <si>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</si>
  <si>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</si>
  <si>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</si>
  <si>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</si>
  <si>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</si>
  <si>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</si>
  <si>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</si>
  <si>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</si>
  <si>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</si>
  <si>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</si>
  <si>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</si>
  <si>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</si>
  <si>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</si>
  <si>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</si>
  <si>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</si>
  <si>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</si>
  <si>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</si>
  <si>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</si>
  <si>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</si>
  <si>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</si>
  <si>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</si>
  <si>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</si>
  <si>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</si>
  <si>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</si>
  <si>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</si>
  <si>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</si>
  <si>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</si>
  <si>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</si>
  <si>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</si>
  <si>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</si>
  <si>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</si>
  <si>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</si>
  <si>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</si>
  <si>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</si>
  <si>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</si>
  <si>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</si>
  <si>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</si>
  <si>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</si>
  <si>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</si>
  <si>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</si>
  <si>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</si>
  <si>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</si>
  <si>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</si>
  <si>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</si>
  <si>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</si>
  <si>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</si>
  <si>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</si>
  <si>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</si>
  <si>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</si>
  <si>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</si>
  <si>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</si>
  <si>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</si>
  <si>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</si>
  <si>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</si>
  <si>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</si>
  <si>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</si>
  <si>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</si>
  <si>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</si>
  <si>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</si>
  <si>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</si>
  <si>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</si>
  <si>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</si>
  <si>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</si>
  <si>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</si>
  <si>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</si>
  <si>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</si>
  <si>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</si>
  <si>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</si>
  <si>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</si>
  <si>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</si>
  <si>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</si>
  <si>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</si>
  <si>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</si>
  <si>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</si>
  <si>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</si>
  <si>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</si>
  <si>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</si>
  <si>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</si>
  <si>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</si>
  <si>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</si>
  <si>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</si>
  <si>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</si>
  <si>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</si>
  <si>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</si>
  <si>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</si>
  <si>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</si>
  <si>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</si>
  <si>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</si>
  <si>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</si>
  <si>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</si>
  <si>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</si>
  <si>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</si>
  <si>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</si>
  <si>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</si>
  <si>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</si>
  <si>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</si>
  <si>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</si>
  <si>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</si>
  <si>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</si>
  <si>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</si>
  <si>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</si>
  <si>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</si>
  <si>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</si>
  <si>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</si>
  <si>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</si>
  <si>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</si>
  <si>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</si>
  <si>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</si>
  <si>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</si>
  <si>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</si>
  <si>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</si>
  <si>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</si>
  <si>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</si>
  <si>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</si>
  <si>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</si>
  <si>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</si>
  <si>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</si>
  <si>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</si>
  <si>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</si>
  <si>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</si>
  <si>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</si>
  <si>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</si>
  <si>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</si>
  <si>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</si>
  <si>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</si>
  <si>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</si>
  <si>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</si>
  <si>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</si>
  <si>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</si>
  <si>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</si>
  <si>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</si>
  <si>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</si>
  <si>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</si>
  <si>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</si>
  <si>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</si>
  <si>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</si>
  <si>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</si>
  <si>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</si>
  <si>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</si>
  <si>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</si>
  <si>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</si>
  <si>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</si>
  <si>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</si>
  <si>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</si>
  <si>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</si>
  <si>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</si>
  <si>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</si>
  <si>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</si>
  <si>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</si>
  <si>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</si>
  <si>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</si>
  <si>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</si>
  <si>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</si>
  <si>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</si>
  <si>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</si>
  <si>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</si>
  <si>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</si>
  <si>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</si>
  <si>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</si>
  <si>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</si>
  <si>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</si>
  <si>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</si>
  <si>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</si>
  <si>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</si>
  <si>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</si>
  <si>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</si>
  <si>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</si>
  <si>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</si>
  <si>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</si>
  <si>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</si>
  <si>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</si>
  <si>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</si>
  <si>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</si>
  <si>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</si>
  <si>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</si>
  <si>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</si>
  <si>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</si>
  <si>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</si>
  <si>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</si>
  <si>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</si>
  <si>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</si>
  <si>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</si>
  <si>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</si>
  <si>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</si>
  <si>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</si>
  <si>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</si>
  <si>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</si>
  <si>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</si>
  <si>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</si>
  <si>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</si>
  <si>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</si>
  <si>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</si>
  <si>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</si>
  <si>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</si>
  <si>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</si>
  <si>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</si>
  <si>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</si>
  <si>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</si>
  <si>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</si>
  <si>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</si>
  <si>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</si>
  <si>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</si>
  <si>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</si>
  <si>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</si>
  <si>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</si>
  <si>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</si>
  <si>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</si>
  <si>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</si>
  <si>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</si>
  <si>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</si>
  <si>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</si>
  <si>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</si>
  <si>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</si>
  <si>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</si>
  <si>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</si>
  <si>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</si>
  <si>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</si>
  <si>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</si>
  <si>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</si>
  <si>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</si>
  <si>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</si>
  <si>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</si>
  <si>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</si>
  <si>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</si>
  <si>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</si>
  <si>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</si>
  <si>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</si>
  <si>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</si>
  <si>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</si>
  <si>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</si>
  <si>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</si>
  <si>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</si>
  <si>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</si>
  <si>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</si>
  <si>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</si>
  <si>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</si>
  <si>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</si>
  <si>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</si>
  <si>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</si>
  <si>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</si>
  <si>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</si>
  <si>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</si>
  <si>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</si>
  <si>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</si>
  <si>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</si>
  <si>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</si>
  <si>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</si>
  <si>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</si>
  <si>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</si>
  <si>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</si>
  <si>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</si>
  <si>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</si>
  <si>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</si>
  <si>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</si>
  <si>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</si>
  <si>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</si>
  <si>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</si>
  <si>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</si>
  <si>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</si>
  <si>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</si>
  <si>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</si>
  <si>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</si>
  <si>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</si>
  <si>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</si>
  <si>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</si>
  <si>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</si>
  <si>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</si>
  <si>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</si>
  <si>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</si>
  <si>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</si>
  <si>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</si>
  <si>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</si>
  <si>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</si>
  <si>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</si>
  <si>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</si>
  <si>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</si>
  <si>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</si>
  <si>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</si>
  <si>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</si>
  <si>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</si>
  <si>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</si>
  <si>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</si>
  <si>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</si>
  <si>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</si>
  <si>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</si>
  <si>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</si>
  <si>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</si>
  <si>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</si>
  <si>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</si>
  <si>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</si>
  <si>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</si>
  <si>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</si>
  <si>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</si>
  <si>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</si>
  <si>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</si>
  <si>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</si>
  <si>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</si>
  <si>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</si>
  <si>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</si>
  <si>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</si>
  <si>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</si>
  <si>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</si>
  <si>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</si>
  <si>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</si>
  <si>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</si>
  <si>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</si>
  <si>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</si>
  <si>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</si>
  <si>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</si>
  <si>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</si>
  <si>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</si>
  <si>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</si>
  <si>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</si>
  <si>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</si>
  <si>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</si>
  <si>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</si>
  <si>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</si>
  <si>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</si>
  <si>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</si>
  <si>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</si>
  <si>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</si>
  <si>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</si>
  <si>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</si>
  <si>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</si>
  <si>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</si>
  <si>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</si>
  <si>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</si>
  <si>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</si>
  <si>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</si>
  <si>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</si>
  <si>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</si>
  <si>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</si>
  <si>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</si>
  <si>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</si>
  <si>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</si>
  <si>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</si>
  <si>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</si>
  <si>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</si>
  <si>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</si>
  <si>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</si>
  <si>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</si>
  <si>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</si>
  <si>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</si>
  <si>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</si>
  <si>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</si>
  <si>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</si>
  <si>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</si>
  <si>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</si>
  <si>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</si>
  <si>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</si>
  <si>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</si>
  <si>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</si>
  <si>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</si>
  <si>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</si>
  <si>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</si>
  <si>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</si>
  <si>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</si>
  <si>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</si>
  <si>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</si>
  <si>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</si>
  <si>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</si>
  <si>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</si>
  <si>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</si>
  <si>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</si>
  <si>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</si>
  <si>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</si>
  <si>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</si>
  <si>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</si>
  <si>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</si>
  <si>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</si>
  <si>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</si>
  <si>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</si>
  <si>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</si>
  <si>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</si>
  <si>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</si>
  <si>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</si>
  <si>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</si>
  <si>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</si>
  <si>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</si>
  <si>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</si>
  <si>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</si>
  <si>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</si>
  <si>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</si>
  <si>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</si>
  <si>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</si>
  <si>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</si>
  <si>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</si>
  <si>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</si>
  <si>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</si>
  <si>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</si>
  <si>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</si>
  <si>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</si>
  <si>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</si>
  <si>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</si>
  <si>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</si>
  <si>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</si>
  <si>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</si>
  <si>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</si>
  <si>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</si>
  <si>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</si>
  <si>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</si>
  <si>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</si>
  <si>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</si>
  <si>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</si>
  <si>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</si>
  <si>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</si>
  <si>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</si>
  <si>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</si>
  <si>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</si>
  <si>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</si>
  <si>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</si>
  <si>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</si>
  <si>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</si>
  <si>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</si>
  <si>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</si>
  <si>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</si>
  <si>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</si>
  <si>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</si>
  <si>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</si>
  <si>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</si>
  <si>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</si>
  <si>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</si>
  <si>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</si>
  <si>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</si>
  <si>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</si>
  <si>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</si>
  <si>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</si>
  <si>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</si>
  <si>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</si>
  <si>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</si>
  <si>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</si>
  <si>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</si>
  <si>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</si>
  <si>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</si>
  <si>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</si>
  <si>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</si>
  <si>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</si>
  <si>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</si>
  <si>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</si>
  <si>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</si>
  <si>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</si>
  <si>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</si>
  <si>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</si>
  <si>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</si>
  <si>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</si>
  <si>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</si>
  <si>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</si>
  <si>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</si>
  <si>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</si>
  <si>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</si>
  <si>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</si>
  <si>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</si>
  <si>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</si>
  <si>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</si>
  <si>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</si>
  <si>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</si>
  <si>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</si>
  <si>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</si>
  <si>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</si>
  <si>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</si>
  <si>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</si>
  <si>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</si>
  <si>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</si>
  <si>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</si>
  <si>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</si>
  <si>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</si>
  <si>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</si>
  <si>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</si>
  <si>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</si>
  <si>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</si>
  <si>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</si>
  <si>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</si>
  <si>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</si>
  <si>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</si>
  <si>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</si>
  <si>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</si>
  <si>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</si>
  <si>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</si>
  <si>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</si>
  <si>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</si>
  <si>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</si>
  <si>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</si>
  <si>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</si>
  <si>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</si>
  <si>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</si>
  <si>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</si>
  <si>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</si>
  <si>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</si>
  <si>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</si>
  <si>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</si>
  <si>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</si>
  <si>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</si>
  <si>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</si>
  <si>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</si>
  <si>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</si>
  <si>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</si>
  <si>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</si>
  <si>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</si>
  <si>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</si>
  <si>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</si>
  <si>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</si>
  <si>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</si>
  <si>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</si>
  <si>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</si>
  <si>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</si>
  <si>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</si>
  <si>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</si>
  <si>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</si>
  <si>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</si>
  <si>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</si>
  <si>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</si>
  <si>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</si>
  <si>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</si>
  <si>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</si>
  <si>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</si>
  <si>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</si>
  <si>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</si>
  <si>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</si>
  <si>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</si>
  <si>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</si>
  <si>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</si>
  <si>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</si>
  <si>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</si>
  <si>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</si>
  <si>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</si>
  <si>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</si>
  <si>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</si>
  <si>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</si>
  <si>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</si>
  <si>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</si>
  <si>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</si>
  <si>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</si>
  <si>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</si>
  <si>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</si>
  <si>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</si>
  <si>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</si>
  <si>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</si>
  <si>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</si>
  <si>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</si>
  <si>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</si>
  <si>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</si>
  <si>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</si>
  <si>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</si>
  <si>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</si>
  <si>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</si>
  <si>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</si>
  <si>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</si>
  <si>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</si>
  <si>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</si>
  <si>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</si>
  <si>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</si>
  <si>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</si>
  <si>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</si>
  <si>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</si>
  <si>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</si>
  <si>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</si>
  <si>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</si>
  <si>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</si>
  <si>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</si>
  <si>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</si>
  <si>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</si>
  <si>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</si>
  <si>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</si>
  <si>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</si>
  <si>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</si>
  <si>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</si>
  <si>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</si>
  <si>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</si>
  <si>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</si>
  <si>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</si>
  <si>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</si>
  <si>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</si>
  <si>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</si>
  <si>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</si>
  <si>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</si>
  <si>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</si>
  <si>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</si>
  <si>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</si>
  <si>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</si>
  <si>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</si>
  <si>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</si>
  <si>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</si>
  <si>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</si>
  <si>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</si>
  <si>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</si>
  <si>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</si>
  <si>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</si>
  <si>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</si>
  <si>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</si>
  <si>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</si>
  <si>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</si>
  <si>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</si>
  <si>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</si>
  <si>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</si>
  <si>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</si>
  <si>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</si>
  <si>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</si>
  <si>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</si>
  <si>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</si>
  <si>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</si>
  <si>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</si>
  <si>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</si>
  <si>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</si>
  <si>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</si>
  <si>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</si>
  <si>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</si>
  <si>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</si>
  <si>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</si>
  <si>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</si>
  <si>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</si>
  <si>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</si>
  <si>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</si>
  <si>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</si>
  <si>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</si>
  <si>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</si>
  <si>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</si>
  <si>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</si>
  <si>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</si>
  <si>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</si>
  <si>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</si>
  <si>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</si>
  <si>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</si>
  <si>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</si>
  <si>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</si>
  <si>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</si>
  <si>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</si>
  <si>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</si>
  <si>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</si>
  <si>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</si>
  <si>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</si>
  <si>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</si>
  <si>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</si>
  <si>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</si>
  <si>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</si>
  <si>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</si>
  <si>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</si>
  <si>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</si>
  <si>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</si>
  <si>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</si>
  <si>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</si>
  <si>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</si>
  <si>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</si>
  <si>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</si>
  <si>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</si>
  <si>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</si>
  <si>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</si>
  <si>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</si>
  <si>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</si>
  <si>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</si>
  <si>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</si>
  <si>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</si>
  <si>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</si>
  <si>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</si>
  <si>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</si>
  <si>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</si>
  <si>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</si>
  <si>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</si>
  <si>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</si>
  <si>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</si>
  <si>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</si>
  <si>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</si>
  <si>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</si>
  <si>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</si>
  <si>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</si>
  <si>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</si>
  <si>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</si>
  <si>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</si>
  <si>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</si>
  <si>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</si>
  <si>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</si>
  <si>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</si>
  <si>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</si>
  <si>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</si>
  <si>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</si>
  <si>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</si>
  <si>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</si>
  <si>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</si>
  <si>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</si>
  <si>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</si>
  <si>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</si>
  <si>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</si>
  <si>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</si>
  <si>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</si>
  <si>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</si>
  <si>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</si>
  <si>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</si>
  <si>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</si>
  <si>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</si>
  <si>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</si>
  <si>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</si>
  <si>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</si>
  <si>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</si>
  <si>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</si>
  <si>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</si>
  <si>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</si>
  <si>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</si>
  <si>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</si>
  <si>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</si>
  <si>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</si>
  <si>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</si>
  <si>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</si>
  <si>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</si>
  <si>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</si>
  <si>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</si>
  <si>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</si>
  <si>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</si>
  <si>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</si>
  <si>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</si>
  <si>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</si>
  <si>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</si>
  <si>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</si>
  <si>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</si>
  <si>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</si>
  <si>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</si>
  <si>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</si>
  <si>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</si>
  <si>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</si>
  <si>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</si>
  <si>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</si>
  <si>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</si>
  <si>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</si>
  <si>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</si>
  <si>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</si>
  <si>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</si>
  <si>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</si>
  <si>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</si>
  <si>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</si>
  <si>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</si>
  <si>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</si>
  <si>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</si>
  <si>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</si>
  <si>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</si>
  <si>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</si>
  <si>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</si>
  <si>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</si>
  <si>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</si>
  <si>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</si>
  <si>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</si>
  <si>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</si>
  <si>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</si>
  <si>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</si>
  <si>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</si>
  <si>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</si>
  <si>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</si>
  <si>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</si>
  <si>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</si>
  <si>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</si>
  <si>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</si>
  <si>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</si>
  <si>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</si>
  <si>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</si>
  <si>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</si>
  <si>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</si>
  <si>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</si>
  <si>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</si>
  <si>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</si>
  <si>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</si>
  <si>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</si>
  <si>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</si>
  <si>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</si>
  <si>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</si>
  <si>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</si>
  <si>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</si>
  <si>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</si>
  <si>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</si>
  <si>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</si>
  <si>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</si>
  <si>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</si>
  <si>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</si>
  <si>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</si>
  <si>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</si>
  <si>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</si>
  <si>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</si>
  <si>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</si>
  <si>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</si>
  <si>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</si>
  <si>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</si>
  <si>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</si>
  <si>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</si>
  <si>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</si>
  <si>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</si>
  <si>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</si>
  <si>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</si>
  <si>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</si>
  <si>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</si>
  <si>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</si>
  <si>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</si>
  <si>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</si>
  <si>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</si>
  <si>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</si>
  <si>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</si>
  <si>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</si>
  <si>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</si>
  <si>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</si>
  <si>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</si>
  <si>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</si>
  <si>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</si>
  <si>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</si>
  <si>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</si>
  <si>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</si>
  <si>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</si>
  <si>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</si>
  <si>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</si>
  <si>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</si>
  <si>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</si>
  <si>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</si>
  <si>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</si>
  <si>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</si>
  <si>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</si>
  <si>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</si>
  <si>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</si>
  <si>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</si>
  <si>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</si>
  <si>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</si>
  <si>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</si>
  <si>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</si>
  <si>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</si>
  <si>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</si>
  <si>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</si>
  <si>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</si>
  <si>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</si>
  <si>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</si>
  <si>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</si>
  <si>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</si>
  <si>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</si>
  <si>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</si>
  <si>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</si>
  <si>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</si>
  <si>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</si>
  <si>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</si>
  <si>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</si>
  <si>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</si>
  <si>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</si>
  <si>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</si>
  <si>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</si>
  <si>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</si>
  <si>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</si>
  <si>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</si>
  <si>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</si>
  <si>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</si>
  <si>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</si>
  <si>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</si>
  <si>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</si>
  <si>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</si>
  <si>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</si>
  <si>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</si>
  <si>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</si>
  <si>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</si>
  <si>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</si>
  <si>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</si>
  <si>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</si>
  <si>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</si>
  <si>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</si>
  <si>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</si>
  <si>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</si>
  <si>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</si>
  <si>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</si>
  <si>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</si>
  <si>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</si>
  <si>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</si>
  <si>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</si>
  <si>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</si>
  <si>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</si>
  <si>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</si>
  <si>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</si>
  <si>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</si>
  <si>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</si>
  <si>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</si>
  <si>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</si>
  <si>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</si>
  <si>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</si>
  <si>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</si>
  <si>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</si>
  <si>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</si>
  <si>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</si>
  <si>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</si>
  <si>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</si>
  <si>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</si>
  <si>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</si>
  <si>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</si>
  <si>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</si>
  <si>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</si>
  <si>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</si>
  <si>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</si>
  <si>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</si>
  <si>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</si>
  <si>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</si>
  <si>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</si>
  <si>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</si>
  <si>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</si>
  <si>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</si>
  <si>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</si>
  <si>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</si>
  <si>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</si>
  <si>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</si>
  <si>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</si>
  <si>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</si>
  <si>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</si>
  <si>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</si>
  <si>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</si>
  <si>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</si>
  <si>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</si>
  <si>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</si>
  <si>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</si>
  <si>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</si>
  <si>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</si>
  <si>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</si>
  <si>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</si>
  <si>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</si>
  <si>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</si>
  <si>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</si>
  <si>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</si>
  <si>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</si>
  <si>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</si>
  <si>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</si>
  <si>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</si>
  <si>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</si>
  <si>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</si>
  <si>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</si>
  <si>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</si>
  <si>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</si>
  <si>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</si>
  <si>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</si>
  <si>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</si>
  <si>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</si>
  <si>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</si>
  <si>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</si>
  <si>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</si>
  <si>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</si>
  <si>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</si>
  <si>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</si>
  <si>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</si>
  <si>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</si>
  <si>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</si>
  <si>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</si>
  <si>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</si>
  <si>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</si>
  <si>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</si>
  <si>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</si>
  <si>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</si>
  <si>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</si>
  <si>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</si>
  <si>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</si>
  <si>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</si>
  <si>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</si>
  <si>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</si>
  <si>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</si>
  <si>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</si>
  <si>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</si>
  <si>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</si>
  <si>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</si>
  <si>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</si>
  <si>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</si>
  <si>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</si>
  <si>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</si>
  <si>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</si>
  <si>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</si>
  <si>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</si>
  <si>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</si>
  <si>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</si>
  <si>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</si>
  <si>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</si>
  <si>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</si>
  <si>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</si>
  <si>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</si>
  <si>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</si>
  <si>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</si>
  <si>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</si>
  <si>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</si>
  <si>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</si>
  <si>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</si>
  <si>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</si>
  <si>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</si>
  <si>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</si>
  <si>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</si>
  <si>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</si>
  <si>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</si>
  <si>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</si>
  <si>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</si>
  <si>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</si>
  <si>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</si>
  <si>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</si>
  <si>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</si>
  <si>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</si>
  <si>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</si>
  <si>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</si>
  <si>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</si>
  <si>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</si>
  <si>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</si>
  <si>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</si>
  <si>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</si>
  <si>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</si>
  <si>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</si>
  <si>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</si>
  <si>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</si>
  <si>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</si>
  <si>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</si>
  <si>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</si>
  <si>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</si>
  <si>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</si>
  <si>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</si>
  <si>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</si>
  <si>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</si>
  <si>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</si>
  <si>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</si>
  <si>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</si>
  <si>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</si>
  <si>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</si>
  <si>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</si>
  <si>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</si>
  <si>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</si>
  <si>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</si>
  <si>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</si>
  <si>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</si>
  <si>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</si>
  <si>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</si>
  <si>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</si>
  <si>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</si>
  <si>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</si>
  <si>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</si>
  <si>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</si>
  <si>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</si>
  <si>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</si>
  <si>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</si>
  <si>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</si>
  <si>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</si>
  <si>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</si>
  <si>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</si>
  <si>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</si>
  <si>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</si>
  <si>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</si>
  <si>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</si>
  <si>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</si>
  <si>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</si>
  <si>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</si>
  <si>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</si>
  <si>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</si>
  <si>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</si>
  <si>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</si>
  <si>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</si>
  <si>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</si>
  <si>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</si>
  <si>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</si>
  <si>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</si>
  <si>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</si>
  <si>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</si>
  <si>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</si>
  <si>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</si>
  <si>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</si>
  <si>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</si>
  <si>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</si>
  <si>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</si>
  <si>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</si>
  <si>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</si>
  <si>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</si>
  <si>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</si>
  <si>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</si>
  <si>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</si>
  <si>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</si>
  <si>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</si>
  <si>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</si>
  <si>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</si>
  <si>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</si>
  <si>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</si>
  <si>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</si>
  <si>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</si>
  <si>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</si>
  <si>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</si>
  <si>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</si>
  <si>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</si>
  <si>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</si>
  <si>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</si>
  <si>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</si>
  <si>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</si>
  <si>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</si>
  <si>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</si>
  <si>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</si>
  <si>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</si>
  <si>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</si>
  <si>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</si>
  <si>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</si>
  <si>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</si>
  <si>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</si>
  <si>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</si>
  <si>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</si>
  <si>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</si>
  <si>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</si>
  <si>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</si>
  <si>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</si>
  <si>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</si>
  <si>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</si>
  <si>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</si>
  <si>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</si>
  <si>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</si>
  <si>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</si>
  <si>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</si>
  <si>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</si>
  <si>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</si>
  <si>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</si>
  <si>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</si>
  <si>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</si>
  <si>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</si>
  <si>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</si>
  <si>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</si>
  <si>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</si>
  <si>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</si>
  <si>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</si>
  <si>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</si>
  <si>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</si>
  <si>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</si>
  <si>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</si>
  <si>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</si>
  <si>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</si>
  <si>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</si>
  <si>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</si>
  <si>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</si>
  <si>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</si>
  <si>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</si>
  <si>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</si>
  <si>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</si>
  <si>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</si>
  <si>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</si>
  <si>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</si>
  <si>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</si>
  <si>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</si>
  <si>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</si>
  <si>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</si>
  <si>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</si>
  <si>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</si>
  <si>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</si>
  <si>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</si>
  <si>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</si>
  <si>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</si>
  <si>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</si>
  <si>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</si>
  <si>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</si>
  <si>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</si>
  <si>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</si>
  <si>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</si>
  <si>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</si>
  <si>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</si>
  <si>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</si>
  <si>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</si>
  <si>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</si>
  <si>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</si>
  <si>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</si>
  <si>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</si>
  <si>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</si>
  <si>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</si>
  <si>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</si>
  <si>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</si>
  <si>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</si>
  <si>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</si>
  <si>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</si>
  <si>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</si>
  <si>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</si>
  <si>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</si>
  <si>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</si>
  <si>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</si>
  <si>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</si>
  <si>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</si>
  <si>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</si>
  <si>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</si>
  <si>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</si>
  <si>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</si>
  <si>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</si>
  <si>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</si>
  <si>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</si>
  <si>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</si>
  <si>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</si>
  <si>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</si>
  <si>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</si>
  <si>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</si>
  <si>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</si>
  <si>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</si>
  <si>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</si>
  <si>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</si>
  <si>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</si>
  <si>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</si>
  <si>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</si>
  <si>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</si>
  <si>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</si>
  <si>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</si>
  <si>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</si>
  <si>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</si>
  <si>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</si>
  <si>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</si>
  <si>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</si>
  <si>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</si>
  <si>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</si>
  <si>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</si>
  <si>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</si>
  <si>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</si>
  <si>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</si>
  <si>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</si>
  <si>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</si>
  <si>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</si>
  <si>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</si>
  <si>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</si>
  <si>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</si>
  <si>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</si>
  <si>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</si>
  <si>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</si>
  <si>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</si>
  <si>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</si>
  <si>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</si>
  <si>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</si>
  <si>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</si>
  <si>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</si>
  <si>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</si>
  <si>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</si>
  <si>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</si>
  <si>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</si>
  <si>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</si>
  <si>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</si>
  <si>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</si>
  <si>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</si>
  <si>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</si>
  <si>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</si>
  <si>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</si>
  <si>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</si>
  <si>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</si>
  <si>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</si>
  <si>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</si>
  <si>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</si>
  <si>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</si>
  <si>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</si>
  <si>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</si>
  <si>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</si>
  <si>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</si>
  <si>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</si>
  <si>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</si>
  <si>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</si>
  <si>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</si>
  <si>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</si>
  <si>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</si>
  <si>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</si>
  <si>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</si>
  <si>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</si>
  <si>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</si>
  <si>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</si>
  <si>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</si>
  <si>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</si>
  <si>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</si>
  <si>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</si>
  <si>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</si>
  <si>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</si>
  <si>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</si>
  <si>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</si>
  <si>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</si>
  <si>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</si>
  <si>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</si>
  <si>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</si>
  <si>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</si>
  <si>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</si>
  <si>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</si>
  <si>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</si>
  <si>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</si>
  <si>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</si>
  <si>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</si>
  <si>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</si>
  <si>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</si>
  <si>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</si>
  <si>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</si>
  <si>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</si>
  <si>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</si>
  <si>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</si>
  <si>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</si>
  <si>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</si>
  <si>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</si>
  <si>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</si>
  <si>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</si>
  <si>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</si>
  <si>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</si>
  <si>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</si>
  <si>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</si>
  <si>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</si>
  <si>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</si>
  <si>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</si>
  <si>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</si>
  <si>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</si>
  <si>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</si>
  <si>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</si>
  <si>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</si>
  <si>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</si>
  <si>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</si>
  <si>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</si>
  <si>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</si>
  <si>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</si>
  <si>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</si>
  <si>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</si>
  <si>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</si>
  <si>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</si>
  <si>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</si>
  <si>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</si>
  <si>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</si>
  <si>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</si>
  <si>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</si>
  <si>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</si>
  <si>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</si>
  <si>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</si>
  <si>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</si>
  <si>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</si>
  <si>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</si>
  <si>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</si>
  <si>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</si>
  <si>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</si>
  <si>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</si>
  <si>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</si>
  <si>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</si>
  <si>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</si>
  <si>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</si>
  <si>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</si>
  <si>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</si>
  <si>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</si>
  <si>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</si>
  <si>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</si>
  <si>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</si>
  <si>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</si>
  <si>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</si>
  <si>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</si>
  <si>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</si>
  <si>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</si>
  <si>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</si>
  <si>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</si>
  <si>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</si>
  <si>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</si>
  <si>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</si>
  <si>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</si>
  <si>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</si>
  <si>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</si>
  <si>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</si>
  <si>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</si>
  <si>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</si>
  <si>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</si>
  <si>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</si>
  <si>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</si>
  <si>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</si>
  <si>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</si>
  <si>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</si>
  <si>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</si>
  <si>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</si>
  <si>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</si>
  <si>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</si>
  <si>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</si>
  <si>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</si>
  <si>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</si>
  <si>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</si>
  <si>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</si>
  <si>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</si>
  <si>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</si>
  <si>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</si>
  <si>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</si>
  <si>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</si>
  <si>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</si>
  <si>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</si>
  <si>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</si>
  <si>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</si>
  <si>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</si>
  <si>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</si>
  <si>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</si>
  <si>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</si>
  <si>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</si>
  <si>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</si>
  <si>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</si>
  <si>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</si>
  <si>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</si>
  <si>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</si>
  <si>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</si>
  <si>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</si>
  <si>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</si>
  <si>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</si>
  <si>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</si>
  <si>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</si>
  <si>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</si>
  <si>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</si>
  <si>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</si>
  <si>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</si>
  <si>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</si>
  <si>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</si>
  <si>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</si>
  <si>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</si>
  <si>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</si>
  <si>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</si>
  <si>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</si>
  <si>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</si>
  <si>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</si>
  <si>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</si>
  <si>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</si>
  <si>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</si>
  <si>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</si>
  <si>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</si>
  <si>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</si>
  <si>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</si>
  <si>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</si>
  <si>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</si>
  <si>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</si>
  <si>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</si>
  <si>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</si>
  <si>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</si>
  <si>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</si>
  <si>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</si>
  <si>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</si>
  <si>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</si>
  <si>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</si>
  <si>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</si>
  <si>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</si>
  <si>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</si>
  <si>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</si>
  <si>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</si>
  <si>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</si>
  <si>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</si>
  <si>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</si>
  <si>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</si>
  <si>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</si>
  <si>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</si>
  <si>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</si>
  <si>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</si>
  <si>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</si>
  <si>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</si>
  <si>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</si>
  <si>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</si>
  <si>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</si>
  <si>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</si>
  <si>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</si>
  <si>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</si>
  <si>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</si>
  <si>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</si>
  <si>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</si>
  <si>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</si>
  <si>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</si>
  <si>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</si>
  <si>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</si>
  <si>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</si>
  <si>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</si>
  <si>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</si>
  <si>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</si>
  <si>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</si>
  <si>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</si>
  <si>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</si>
  <si>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</si>
  <si>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</si>
  <si>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</si>
  <si>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</si>
  <si>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</si>
  <si>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</si>
  <si>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</si>
  <si>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</si>
  <si>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</si>
  <si>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</si>
  <si>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</si>
  <si>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</si>
  <si>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</si>
  <si>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</si>
  <si>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</si>
  <si>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</si>
  <si>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</si>
  <si>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</si>
  <si>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</si>
  <si>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</si>
  <si>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</si>
  <si>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</si>
  <si>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</si>
  <si>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</si>
  <si>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</si>
  <si>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</si>
  <si>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</si>
  <si>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</si>
  <si>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</si>
  <si>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</si>
  <si>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</si>
  <si>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</si>
  <si>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</si>
  <si>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</si>
  <si>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</si>
  <si>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</si>
  <si>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</si>
  <si>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</si>
  <si>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</si>
  <si>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</si>
  <si>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</si>
  <si>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</si>
  <si>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</si>
  <si>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</si>
  <si>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</si>
  <si>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</si>
  <si>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</si>
  <si>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</si>
  <si>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</si>
  <si>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</si>
  <si>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</si>
  <si>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</si>
  <si>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</si>
  <si>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</si>
  <si>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</si>
  <si>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</si>
  <si>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</si>
  <si>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</si>
  <si>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</si>
  <si>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</si>
  <si>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</si>
  <si>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</si>
  <si>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</si>
  <si>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</si>
  <si>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</si>
  <si>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</si>
  <si>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</si>
  <si>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</si>
  <si>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</si>
  <si>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</si>
  <si>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</si>
  <si>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</si>
  <si>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</si>
  <si>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</si>
  <si>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</si>
  <si>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</si>
  <si>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</si>
  <si>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</si>
  <si>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</si>
  <si>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</si>
  <si>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</si>
  <si>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</si>
  <si>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</si>
  <si>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</si>
  <si>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</si>
  <si>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</si>
  <si>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</si>
  <si>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</si>
  <si>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</si>
  <si>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</si>
  <si>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</si>
  <si>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</si>
  <si>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</si>
  <si>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</si>
  <si>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</si>
  <si>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</si>
  <si>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</si>
  <si>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</si>
  <si>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</si>
  <si>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</si>
  <si>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</si>
  <si>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</si>
  <si>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</si>
  <si>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</si>
  <si>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</si>
  <si>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</si>
  <si>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</si>
  <si>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</si>
  <si>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</si>
  <si>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</si>
  <si>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</si>
  <si>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</si>
  <si>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</si>
  <si>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</si>
  <si>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</si>
  <si>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</si>
  <si>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</si>
  <si>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</si>
  <si>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</si>
  <si>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</si>
  <si>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</si>
  <si>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</si>
  <si>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</si>
  <si>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</si>
  <si>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</si>
  <si>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</si>
  <si>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</si>
  <si>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</si>
  <si>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</si>
  <si>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</si>
  <si>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</si>
  <si>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</si>
  <si>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</si>
  <si>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</si>
  <si>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</si>
  <si>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</si>
  <si>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</si>
  <si>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</si>
  <si>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</si>
  <si>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</si>
  <si>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</si>
  <si>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</si>
  <si>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</si>
  <si>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</si>
  <si>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</si>
  <si>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</si>
  <si>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</si>
  <si>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</si>
  <si>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</si>
  <si>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</si>
  <si>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</si>
  <si>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</si>
  <si>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</si>
  <si>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</si>
  <si>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</si>
  <si>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</si>
  <si>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</si>
  <si>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</si>
  <si>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</si>
  <si>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</si>
  <si>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</si>
  <si>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</si>
  <si>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</si>
  <si>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</si>
  <si>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</si>
  <si>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</si>
  <si>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</si>
  <si>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</si>
  <si>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</si>
  <si>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</si>
  <si>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</si>
  <si>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</si>
  <si>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</si>
  <si>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</si>
  <si>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</si>
  <si>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</si>
  <si>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</si>
  <si>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</si>
  <si>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</si>
  <si>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</si>
  <si>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</si>
  <si>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</si>
  <si>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</si>
  <si>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</si>
  <si>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</si>
  <si>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</si>
  <si>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</si>
  <si>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</si>
  <si>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</si>
  <si>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</si>
  <si>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</si>
  <si>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</si>
  <si>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</si>
  <si>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</si>
  <si>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</si>
  <si>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</si>
  <si>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</si>
  <si>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</si>
  <si>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</si>
  <si>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</si>
  <si>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</si>
  <si>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</si>
  <si>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</si>
  <si>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</si>
  <si>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</si>
  <si>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</si>
  <si>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</si>
  <si>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</si>
  <si>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</si>
  <si>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</si>
  <si>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</si>
  <si>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</si>
  <si>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</si>
  <si>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</si>
  <si>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</si>
  <si>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</si>
  <si>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</si>
  <si>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</si>
  <si>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</si>
  <si>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</si>
  <si>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</si>
  <si>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</si>
  <si>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</si>
  <si>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</si>
  <si>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</si>
  <si>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</si>
  <si>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</si>
  <si>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</si>
  <si>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</si>
  <si>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</si>
  <si>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</si>
  <si>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</si>
  <si>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</si>
  <si>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</si>
  <si>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</si>
  <si>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</si>
  <si>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</si>
  <si>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</si>
  <si>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</si>
  <si>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</si>
  <si>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</si>
  <si>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</si>
  <si>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</si>
  <si>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</si>
  <si>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</si>
  <si>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</si>
  <si>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</si>
  <si>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</si>
  <si>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</si>
  <si>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</si>
  <si>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</si>
  <si>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</si>
  <si>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</si>
  <si>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</si>
  <si>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</si>
  <si>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</si>
  <si>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</si>
  <si>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</si>
  <si>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</si>
  <si>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</si>
  <si>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</si>
  <si>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</si>
  <si>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</si>
  <si>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</si>
  <si>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</si>
  <si>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</si>
  <si>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</si>
  <si>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</si>
  <si>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</si>
  <si>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</si>
  <si>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</si>
  <si>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</si>
  <si>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</si>
  <si>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</si>
  <si>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</si>
  <si>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</si>
  <si>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</si>
  <si>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</si>
  <si>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</si>
  <si>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</si>
  <si>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</si>
  <si>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</si>
  <si>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</si>
  <si>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</si>
  <si>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</si>
  <si>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</si>
  <si>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</si>
  <si>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</si>
  <si>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</si>
  <si>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</si>
  <si>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</si>
  <si>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</si>
  <si>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</si>
  <si>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</si>
  <si>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</si>
  <si>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</si>
  <si>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</si>
  <si>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</si>
  <si>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</si>
  <si>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</si>
  <si>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</si>
  <si>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</si>
  <si>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</si>
  <si>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</si>
  <si>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</si>
  <si>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</si>
  <si>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</si>
  <si>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</si>
  <si>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</si>
  <si>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</si>
  <si>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</si>
  <si>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</si>
  <si>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</si>
  <si>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</si>
  <si>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</si>
  <si>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</si>
  <si>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</si>
  <si>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</si>
  <si>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</si>
  <si>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</si>
  <si>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</si>
  <si>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</si>
  <si>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</si>
  <si>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</si>
  <si>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</si>
  <si>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</si>
  <si>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</si>
  <si>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</si>
  <si>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</si>
  <si>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</si>
  <si>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</si>
  <si>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</si>
  <si>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</si>
  <si>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</si>
  <si>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</si>
  <si>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</si>
  <si>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</si>
  <si>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</si>
  <si>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</si>
  <si>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</si>
  <si>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</si>
  <si>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</si>
  <si>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</si>
  <si>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</si>
  <si>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</si>
  <si>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</si>
  <si>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</si>
  <si>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</si>
  <si>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</si>
  <si>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</si>
  <si>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</si>
  <si>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</si>
  <si>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</si>
  <si>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</si>
  <si>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</si>
  <si>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</si>
  <si>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</si>
  <si>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</si>
  <si>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</si>
  <si>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</si>
  <si>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</si>
  <si>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</si>
  <si>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</si>
  <si>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</si>
  <si>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</si>
  <si>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</si>
  <si>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</si>
  <si>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</si>
  <si>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</si>
  <si>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</si>
  <si>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</si>
  <si>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</si>
  <si>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</si>
  <si>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</si>
  <si>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</si>
  <si>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</si>
  <si>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</si>
  <si>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</si>
  <si>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</si>
  <si>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</si>
  <si>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</si>
  <si>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</si>
  <si>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</si>
  <si>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</si>
  <si>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</si>
  <si>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</si>
  <si>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</si>
  <si>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</si>
  <si>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</si>
  <si>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</si>
  <si>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</si>
  <si>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</si>
  <si>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</si>
  <si>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</si>
  <si>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</si>
  <si>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</si>
  <si>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</si>
  <si>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</si>
  <si>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</si>
  <si>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</si>
  <si>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</si>
  <si>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</si>
  <si>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</si>
  <si>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</si>
  <si>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</si>
  <si>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</si>
  <si>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</si>
  <si>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</si>
  <si>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</si>
  <si>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</si>
  <si>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</si>
  <si>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</si>
  <si>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</si>
  <si>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</si>
  <si>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</si>
  <si>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</si>
  <si>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</si>
  <si>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</si>
  <si>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</si>
  <si>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</si>
  <si>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</si>
  <si>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</si>
  <si>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</si>
  <si>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</si>
  <si>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</si>
  <si>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</si>
  <si>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</si>
  <si>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</si>
  <si>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</si>
  <si>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</si>
  <si>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</si>
  <si>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</si>
  <si>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</si>
  <si>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</si>
  <si>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</si>
  <si>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</si>
  <si>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</si>
  <si>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</si>
  <si>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</si>
  <si>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</si>
  <si>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</si>
  <si>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</si>
  <si>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</si>
  <si>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</si>
  <si>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</si>
  <si>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</si>
  <si>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</si>
  <si>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</si>
  <si>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</si>
  <si>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</si>
  <si>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</si>
  <si>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</si>
  <si>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</si>
  <si>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</si>
  <si>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</si>
  <si>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</si>
  <si>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</si>
  <si>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</si>
  <si>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</si>
  <si>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</si>
  <si>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</si>
  <si>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</si>
  <si>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</si>
  <si>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</si>
  <si>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</si>
  <si>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</si>
  <si>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</si>
  <si>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</si>
  <si>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</si>
  <si>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</si>
  <si>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</si>
  <si>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</si>
  <si>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</si>
  <si>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</si>
  <si>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</si>
  <si>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</si>
  <si>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</si>
  <si>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</si>
  <si>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</si>
  <si>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</si>
  <si>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</si>
  <si>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</si>
  <si>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</si>
  <si>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</si>
  <si>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</si>
  <si>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</si>
  <si>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</si>
  <si>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</si>
  <si>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</si>
  <si>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</si>
  <si>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</si>
  <si>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</si>
  <si>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</si>
  <si>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</si>
  <si>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</si>
  <si>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</si>
  <si>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</si>
  <si>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</si>
  <si>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</si>
  <si>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</si>
  <si>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</si>
  <si>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</si>
  <si>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</si>
  <si>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</si>
  <si>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</si>
  <si>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</si>
  <si>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</si>
  <si>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</si>
  <si>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</si>
  <si>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</si>
  <si>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</si>
  <si>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</si>
  <si>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</si>
  <si>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</si>
  <si>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</si>
  <si>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</si>
  <si>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</si>
  <si>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</si>
  <si>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</si>
  <si>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</si>
  <si>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</si>
  <si>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</si>
  <si>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</si>
  <si>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</si>
  <si>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</si>
  <si>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</si>
  <si>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</si>
  <si>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</si>
  <si>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</si>
  <si>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</si>
  <si>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</si>
  <si>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</si>
  <si>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</si>
  <si>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</si>
  <si>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</si>
  <si>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</si>
  <si>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</si>
  <si>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</si>
  <si>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</si>
  <si>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</si>
  <si>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</si>
  <si>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</si>
  <si>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</si>
  <si>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</si>
  <si>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</si>
  <si>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</si>
  <si>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</si>
  <si>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</si>
  <si>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</si>
  <si>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</si>
  <si>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</si>
  <si>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</si>
  <si>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</si>
  <si>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</si>
  <si>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</si>
  <si>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</si>
  <si>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</si>
  <si>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</si>
  <si>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</si>
  <si>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</si>
  <si>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</si>
  <si>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</si>
  <si>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</si>
  <si>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</si>
  <si>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</si>
  <si>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</si>
  <si>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</si>
  <si>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</si>
  <si>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</si>
  <si>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</si>
  <si>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</si>
  <si>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</si>
  <si>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</si>
  <si>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</si>
  <si>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</si>
  <si>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</si>
  <si>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</si>
  <si>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</si>
  <si>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</si>
  <si>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</si>
  <si>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</si>
  <si>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</si>
  <si>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</si>
  <si>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</si>
  <si>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</si>
  <si>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</si>
  <si>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</si>
  <si>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</si>
  <si>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</si>
  <si>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</si>
  <si>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</si>
  <si>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</si>
  <si>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</si>
  <si>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</si>
  <si>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</si>
  <si>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</si>
  <si>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</si>
  <si>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</si>
  <si>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</si>
  <si>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</si>
  <si>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</si>
  <si>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</si>
  <si>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</si>
  <si>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</si>
  <si>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</si>
  <si>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</si>
  <si>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</si>
  <si>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</si>
  <si>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</si>
  <si>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</si>
  <si>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</si>
  <si>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</si>
  <si>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</si>
  <si>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</si>
  <si>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</si>
  <si>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</si>
  <si>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</si>
  <si>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</si>
  <si>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</si>
  <si>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</si>
  <si>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</si>
  <si>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</si>
  <si>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</si>
  <si>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</si>
  <si>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</si>
  <si>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</si>
  <si>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</si>
  <si>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</si>
  <si>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</si>
  <si>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</si>
  <si>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</si>
  <si>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</si>
  <si>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</si>
  <si>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</si>
  <si>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</si>
  <si>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</si>
  <si>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</si>
  <si>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</si>
  <si>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</si>
  <si>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</si>
  <si>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</si>
  <si>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</si>
  <si>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</si>
  <si>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</si>
  <si>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</si>
  <si>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</si>
  <si>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</si>
  <si>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</si>
  <si>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</si>
  <si>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</si>
  <si>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</si>
  <si>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</si>
  <si>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</si>
  <si>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</si>
  <si>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</si>
  <si>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</si>
  <si>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</si>
  <si>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</si>
  <si>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</si>
  <si>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</si>
  <si>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</si>
  <si>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</si>
  <si>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</si>
  <si>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</si>
  <si>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</si>
  <si>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</si>
  <si>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</si>
  <si>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</si>
  <si>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</si>
  <si>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</si>
  <si>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</si>
  <si>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</si>
  <si>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</si>
  <si>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</si>
  <si>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</si>
  <si>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</si>
  <si>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</si>
  <si>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</si>
  <si>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</si>
  <si>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</si>
  <si>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</si>
  <si>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</si>
  <si>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</si>
  <si>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</si>
  <si>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</si>
  <si>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</si>
  <si>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</si>
  <si>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</si>
  <si>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</si>
  <si>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</si>
  <si>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</si>
  <si>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</si>
  <si>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</si>
  <si>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</si>
  <si>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</si>
  <si>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</si>
  <si>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</si>
  <si>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</si>
  <si>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</si>
  <si>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</si>
  <si>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</si>
  <si>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</si>
  <si>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</si>
  <si>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</si>
  <si>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</si>
  <si>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</si>
  <si>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</si>
  <si>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</si>
  <si>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</si>
  <si>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</si>
  <si>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</si>
  <si>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</si>
  <si>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</si>
  <si>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</si>
  <si>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</si>
  <si>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</si>
  <si>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</si>
  <si>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</si>
  <si>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</si>
  <si>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</si>
  <si>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</si>
  <si>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</si>
  <si>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</si>
  <si>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</si>
  <si>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</si>
  <si>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</si>
  <si>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</si>
  <si>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</si>
  <si>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</si>
  <si>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</si>
  <si>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</si>
  <si>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</si>
  <si>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</si>
  <si>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</si>
  <si>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</si>
  <si>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</si>
  <si>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</si>
  <si>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</si>
  <si>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</si>
  <si>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</si>
  <si>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</si>
  <si>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</si>
  <si>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</si>
  <si>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</si>
  <si>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</si>
  <si>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</si>
  <si>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</si>
  <si>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</si>
  <si>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</si>
  <si>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</si>
  <si>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</si>
  <si>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</si>
  <si>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</si>
  <si>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</si>
  <si>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</si>
  <si>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</si>
  <si>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</si>
  <si>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</si>
  <si>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</si>
  <si>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</si>
  <si>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</si>
  <si>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</si>
  <si>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</si>
  <si>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</si>
  <si>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</si>
  <si>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</si>
  <si>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</si>
  <si>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</si>
  <si>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</si>
  <si>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</si>
  <si>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</si>
  <si>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</si>
  <si>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</si>
  <si>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</si>
  <si>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</si>
  <si>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</si>
  <si>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</si>
  <si>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</si>
  <si>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</si>
  <si>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</si>
  <si>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</si>
  <si>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</si>
  <si>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</si>
  <si>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</si>
  <si>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</si>
  <si>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</si>
  <si>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</si>
  <si>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</si>
  <si>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</si>
  <si>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</si>
  <si>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</si>
  <si>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</si>
  <si>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</si>
  <si>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</si>
  <si>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</si>
  <si>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</si>
  <si>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</si>
  <si>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</si>
  <si>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</si>
  <si>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</si>
  <si>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</si>
  <si>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</si>
  <si>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</si>
  <si>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</si>
  <si>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</si>
  <si>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</si>
  <si>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</si>
  <si>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</si>
  <si>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</si>
  <si>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</si>
  <si>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</si>
  <si>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</si>
  <si>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</si>
  <si>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</si>
  <si>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</si>
  <si>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</si>
  <si>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</si>
  <si>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</si>
  <si>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</si>
  <si>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</si>
  <si>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</si>
  <si>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</si>
  <si>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</si>
  <si>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</si>
  <si>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</si>
  <si>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</si>
  <si>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</si>
  <si>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</si>
  <si>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</si>
  <si>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</si>
  <si>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</si>
  <si>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</si>
  <si>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</si>
  <si>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</si>
  <si>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</si>
  <si>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</si>
  <si>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</si>
  <si>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</si>
  <si>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</si>
  <si>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</si>
  <si>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</si>
  <si>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</si>
  <si>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</si>
  <si>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</si>
  <si>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</si>
  <si>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</si>
  <si>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</si>
  <si>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</si>
  <si>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</si>
  <si>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</si>
  <si>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</si>
  <si>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</si>
  <si>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</si>
  <si>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</si>
  <si>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</si>
  <si>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</si>
  <si>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</si>
  <si>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</si>
  <si>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</si>
  <si>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</si>
  <si>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</si>
  <si>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</si>
  <si>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</si>
  <si>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</si>
  <si>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</si>
  <si>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</si>
  <si>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</si>
  <si>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</si>
  <si>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</si>
  <si>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</si>
  <si>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</si>
  <si>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</si>
  <si>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</si>
  <si>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</si>
  <si>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</si>
  <si>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</si>
  <si>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</si>
  <si>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</si>
  <si>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</si>
  <si>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</si>
  <si>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</si>
  <si>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</si>
  <si>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</si>
  <si>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</si>
  <si>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</si>
  <si>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</si>
  <si>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</si>
  <si>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</si>
  <si>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</si>
  <si>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</si>
  <si>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</si>
  <si>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</si>
  <si>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</si>
  <si>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</si>
  <si>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</si>
  <si>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</si>
  <si>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</si>
  <si>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</si>
  <si>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</si>
  <si>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</si>
  <si>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</si>
  <si>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</si>
  <si>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</si>
  <si>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</si>
  <si>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</si>
  <si>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</si>
  <si>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</si>
  <si>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</si>
  <si>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</si>
  <si>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</si>
  <si>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</si>
  <si>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</si>
  <si>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</si>
  <si>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</si>
  <si>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</si>
  <si>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</si>
  <si>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</si>
  <si>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</si>
  <si>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</si>
  <si>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</si>
  <si>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</si>
  <si>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</si>
  <si>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</si>
  <si>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</si>
  <si>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</si>
  <si>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</si>
  <si>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</si>
  <si>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</si>
  <si>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</si>
  <si>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</si>
  <si>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</si>
  <si>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</si>
  <si>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</si>
  <si>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</si>
  <si>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</si>
  <si>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</si>
  <si>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</si>
  <si>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</si>
  <si>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</si>
  <si>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</si>
  <si>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</si>
  <si>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</si>
  <si>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</si>
  <si>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</si>
  <si>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</si>
  <si>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</si>
  <si>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</si>
  <si>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</si>
  <si>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</si>
  <si>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</si>
  <si>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</si>
  <si>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</si>
  <si>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</si>
  <si>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</si>
  <si>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</si>
  <si>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</si>
  <si>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</si>
  <si>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</si>
  <si>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</si>
  <si>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</si>
  <si>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</si>
  <si>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</si>
  <si>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</si>
  <si>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</si>
  <si>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</si>
  <si>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</si>
  <si>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</si>
  <si>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</si>
  <si>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</si>
  <si>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</si>
  <si>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</si>
  <si>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</si>
  <si>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</si>
  <si>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</si>
  <si>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</si>
  <si>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</si>
  <si>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</si>
  <si>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</si>
  <si>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</si>
  <si>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</si>
  <si>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</si>
  <si>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</si>
  <si>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</si>
  <si>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</si>
  <si>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</si>
  <si>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</si>
  <si>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</si>
  <si>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</si>
  <si>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</si>
  <si>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</si>
  <si>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</si>
  <si>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</si>
  <si>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</si>
  <si>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</si>
  <si>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</si>
  <si>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</si>
  <si>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</si>
  <si>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</si>
  <si>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</si>
  <si>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</si>
  <si>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</si>
  <si>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</si>
  <si>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</si>
  <si>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</si>
  <si>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</si>
  <si>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</si>
  <si>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</si>
  <si>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</si>
  <si>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</si>
  <si>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</si>
  <si>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</si>
  <si>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</si>
  <si>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</si>
  <si>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</si>
  <si>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</si>
  <si>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</si>
  <si>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</si>
  <si>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</si>
  <si>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</si>
  <si>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</si>
  <si>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</si>
  <si>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</si>
  <si>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</si>
  <si>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</si>
  <si>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</si>
  <si>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</si>
  <si>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</si>
  <si>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</si>
  <si>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</si>
  <si>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</si>
  <si>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</si>
  <si>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</si>
  <si>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</si>
  <si>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</si>
  <si>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</si>
  <si>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</si>
  <si>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</si>
  <si>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</si>
  <si>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</si>
  <si>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</si>
  <si>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</si>
  <si>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</si>
  <si>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</si>
  <si>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</si>
  <si>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</si>
  <si>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</si>
  <si>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</si>
  <si>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</si>
  <si>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</si>
  <si>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</si>
  <si>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</si>
  <si>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</si>
  <si>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</si>
  <si>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</si>
  <si>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</si>
  <si>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</si>
  <si>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</si>
  <si>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</si>
  <si>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</si>
  <si>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</si>
  <si>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</si>
  <si>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</si>
  <si>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</si>
  <si>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</si>
  <si>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</si>
  <si>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</si>
  <si>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</si>
  <si>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</si>
  <si>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</si>
  <si>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</si>
  <si>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</si>
  <si>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</si>
  <si>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</si>
  <si>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</si>
  <si>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</si>
  <si>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</si>
  <si>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</si>
  <si>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</si>
  <si>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</si>
  <si>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</si>
  <si>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</si>
  <si>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</si>
  <si>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</si>
  <si>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</si>
  <si>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</si>
  <si>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</si>
  <si>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</si>
  <si>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</si>
  <si>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</si>
  <si>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</si>
  <si>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</si>
  <si>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</si>
  <si>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</si>
  <si>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</si>
  <si>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</si>
  <si>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</si>
  <si>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</si>
  <si>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</si>
  <si>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</si>
  <si>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</si>
  <si>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</si>
  <si>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</si>
  <si>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</si>
  <si>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</si>
  <si>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</si>
  <si>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</si>
  <si>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</si>
  <si>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</si>
  <si>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</si>
  <si>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</si>
  <si>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</si>
  <si>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</si>
  <si>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</si>
  <si>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</si>
  <si>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</si>
  <si>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</si>
  <si>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</si>
  <si>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</si>
  <si>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</si>
  <si>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</si>
  <si>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</si>
  <si>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</si>
  <si>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</si>
  <si>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</si>
  <si>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</si>
  <si>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</si>
  <si>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</si>
  <si>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</si>
  <si>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</si>
  <si>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</si>
  <si>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</si>
  <si>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</si>
  <si>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</si>
  <si>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</si>
  <si>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</si>
  <si>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</si>
  <si>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</si>
  <si>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</si>
  <si>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</si>
  <si>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</si>
  <si>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</si>
  <si>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</si>
  <si>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</si>
  <si>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</si>
  <si>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</si>
  <si>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</si>
  <si>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</si>
  <si>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</si>
  <si>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</si>
  <si>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</si>
  <si>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</si>
  <si>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</si>
  <si>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</si>
  <si>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</si>
  <si>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</si>
  <si>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</si>
  <si>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</si>
  <si>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</si>
  <si>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</si>
  <si>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</si>
  <si>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</si>
  <si>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</si>
  <si>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</si>
  <si>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</si>
  <si>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</si>
  <si>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</si>
  <si>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</si>
  <si>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</si>
  <si>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</si>
  <si>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</si>
  <si>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</si>
  <si>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</si>
  <si>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</si>
  <si>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</si>
  <si>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</si>
  <si>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</si>
  <si>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</si>
  <si>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</si>
  <si>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</si>
  <si>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</si>
  <si>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</si>
  <si>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</si>
  <si>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</si>
  <si>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</si>
  <si>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</si>
  <si>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</si>
  <si>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</si>
  <si>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</si>
  <si>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</si>
  <si>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</si>
  <si>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</si>
  <si>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</si>
  <si>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</si>
  <si>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</si>
  <si>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</si>
  <si>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</si>
  <si>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</si>
  <si>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</si>
  <si>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</si>
  <si>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</si>
  <si>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</si>
  <si>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</si>
  <si>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</si>
  <si>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</si>
  <si>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</si>
  <si>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</si>
  <si>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</si>
  <si>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</si>
  <si>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</si>
  <si>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</si>
  <si>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</si>
  <si>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</si>
  <si>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</si>
  <si>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</si>
  <si>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</si>
  <si>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</si>
  <si>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</si>
  <si>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</si>
  <si>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</si>
  <si>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</si>
  <si>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</si>
  <si>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</si>
  <si>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</si>
  <si>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</si>
  <si>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</si>
  <si>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</si>
  <si>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</si>
  <si>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</si>
  <si>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</si>
  <si>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</si>
  <si>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</si>
  <si>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</si>
  <si>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</si>
  <si>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</si>
  <si>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</si>
  <si>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</si>
  <si>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</si>
  <si>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</si>
  <si>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</si>
  <si>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</si>
  <si>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</si>
  <si>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</si>
  <si>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</si>
  <si>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</si>
  <si>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</si>
  <si>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</si>
  <si>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</si>
  <si>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</si>
  <si>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</si>
  <si>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</si>
  <si>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</si>
  <si>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</si>
  <si>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</si>
  <si>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</si>
  <si>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</si>
  <si>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</si>
  <si>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</si>
  <si>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</si>
  <si>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</si>
  <si>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</si>
  <si>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</si>
  <si>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</si>
  <si>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</si>
  <si>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</si>
  <si>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</si>
  <si>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</si>
  <si>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</si>
  <si>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</si>
  <si>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</si>
  <si>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</si>
  <si>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</si>
  <si>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</si>
  <si>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</si>
  <si>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</si>
  <si>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</si>
  <si>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</si>
  <si>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</si>
  <si>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</si>
  <si>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</si>
  <si>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</si>
  <si>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</si>
  <si>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</si>
  <si>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</si>
  <si>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</si>
  <si>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</si>
  <si>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</si>
  <si>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</si>
  <si>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</si>
  <si>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</si>
  <si>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</si>
  <si>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</si>
  <si>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</si>
  <si>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</si>
  <si>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</si>
  <si>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</si>
  <si>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</si>
  <si>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</si>
  <si>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</si>
  <si>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</si>
  <si>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</si>
  <si>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</si>
  <si>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</si>
  <si>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</si>
  <si>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</si>
  <si>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</si>
  <si>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</si>
  <si>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</si>
  <si>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</si>
  <si>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</si>
  <si>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</si>
  <si>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</si>
  <si>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</si>
  <si>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</si>
  <si>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</si>
  <si>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</si>
  <si>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</si>
  <si>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</si>
  <si>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</si>
  <si>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</si>
  <si>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</si>
  <si>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</si>
  <si>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</si>
  <si>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</si>
  <si>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</si>
  <si>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</si>
  <si>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</si>
  <si>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</si>
  <si>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</si>
  <si>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</si>
  <si>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</si>
  <si>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</si>
  <si>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</si>
  <si>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</si>
  <si>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</si>
  <si>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</si>
  <si>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</si>
  <si>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</si>
  <si>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</si>
  <si>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</si>
  <si>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</si>
  <si>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</si>
  <si>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</si>
  <si>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</si>
  <si>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</si>
  <si>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</si>
  <si>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</si>
  <si>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</si>
  <si>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</si>
  <si>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</si>
  <si>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</si>
  <si>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</si>
  <si>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</si>
  <si>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</si>
  <si>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</si>
  <si>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</si>
  <si>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</si>
  <si>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</si>
  <si>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</si>
  <si>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</si>
  <si>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</si>
  <si>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</si>
  <si>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</si>
  <si>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</si>
  <si>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</si>
  <si>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</si>
  <si>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</si>
  <si>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</si>
  <si>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</si>
  <si>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</si>
  <si>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</si>
  <si>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</si>
  <si>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</si>
  <si>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</si>
  <si>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</si>
  <si>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</si>
  <si>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</si>
  <si>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</si>
  <si>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</si>
  <si>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</si>
  <si>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</si>
  <si>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</si>
  <si>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</si>
  <si>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</si>
  <si>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</si>
  <si>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</si>
  <si>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</si>
  <si>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</si>
  <si>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</si>
  <si>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</si>
  <si>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</si>
  <si>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</si>
  <si>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</si>
  <si>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</si>
  <si>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</si>
  <si>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</si>
  <si>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</si>
  <si>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</si>
  <si>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</si>
  <si>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</si>
  <si>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</si>
  <si>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</si>
  <si>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</si>
  <si>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</si>
  <si>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</si>
  <si>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</si>
  <si>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</si>
  <si>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</si>
  <si>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</si>
  <si>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</si>
  <si>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</si>
  <si>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</si>
  <si>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</si>
  <si>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</si>
  <si>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</si>
  <si>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</si>
  <si>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</si>
  <si>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</si>
  <si>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</si>
  <si>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</si>
  <si>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</si>
  <si>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</si>
  <si>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</si>
  <si>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</si>
  <si>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</si>
  <si>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</si>
  <si>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</si>
  <si>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</si>
  <si>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</si>
  <si>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</si>
  <si>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</si>
  <si>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</si>
  <si>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</si>
  <si>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</si>
  <si>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</si>
  <si>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</si>
  <si>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</si>
  <si>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</si>
  <si>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</si>
  <si>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</si>
  <si>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</si>
  <si>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</si>
  <si>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</si>
  <si>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</si>
  <si>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</si>
  <si>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</si>
  <si>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</si>
  <si>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</si>
  <si>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</si>
  <si>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</si>
  <si>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</si>
  <si>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</si>
  <si>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</si>
  <si>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</si>
  <si>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</si>
  <si>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</si>
  <si>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</si>
  <si>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</si>
  <si>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</si>
  <si>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</si>
  <si>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</si>
  <si>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</si>
  <si>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</si>
  <si>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</si>
  <si>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</si>
  <si>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</si>
  <si>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</si>
  <si>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</si>
  <si>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</si>
  <si>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</si>
  <si>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</si>
  <si>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</si>
  <si>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</si>
  <si>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</si>
  <si>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</si>
  <si>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</si>
  <si>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</si>
  <si>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</si>
  <si>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</si>
  <si>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</si>
  <si>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</si>
  <si>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</si>
  <si>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</si>
  <si>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</si>
  <si>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</si>
  <si>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</si>
  <si>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</si>
  <si>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</si>
  <si>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</si>
  <si>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</si>
  <si>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</si>
  <si>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</si>
  <si>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</si>
  <si>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</si>
  <si>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</si>
  <si>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</si>
  <si>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</si>
  <si>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</si>
  <si>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</si>
  <si>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</si>
  <si>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</si>
  <si>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</si>
  <si>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</si>
  <si>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</si>
  <si>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</si>
  <si>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</si>
  <si>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</si>
  <si>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</si>
  <si>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</si>
  <si>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</si>
  <si>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</si>
  <si>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</si>
  <si>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</si>
  <si>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</si>
  <si>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</si>
  <si>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</si>
  <si>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</si>
  <si>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</si>
  <si>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</si>
  <si>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</si>
  <si>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</si>
  <si>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</si>
  <si>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</si>
  <si>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</si>
  <si>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</si>
  <si>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</si>
  <si>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</si>
  <si>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</si>
  <si>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</si>
  <si>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</si>
  <si>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</si>
  <si>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</si>
  <si>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</si>
  <si>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</si>
  <si>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</si>
  <si>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</si>
  <si>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</si>
  <si>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</si>
  <si>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</si>
  <si>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</si>
  <si>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</si>
  <si>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</si>
  <si>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</si>
  <si>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</si>
  <si>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</si>
  <si>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</si>
  <si>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</si>
  <si>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</si>
  <si>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</si>
  <si>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</si>
  <si>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</si>
  <si>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</si>
  <si>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</si>
  <si>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</si>
  <si>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</si>
  <si>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</si>
  <si>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</si>
  <si>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</si>
  <si>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</si>
  <si>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</si>
  <si>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</si>
  <si>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</si>
  <si>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</si>
  <si>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</si>
  <si>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</si>
  <si>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</si>
  <si>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</si>
  <si>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</si>
  <si>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</si>
  <si>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</si>
  <si>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</si>
  <si>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</si>
  <si>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</si>
  <si>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</si>
  <si>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</si>
  <si>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</si>
  <si>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</si>
  <si>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</si>
  <si>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</si>
  <si>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</si>
  <si>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</si>
  <si>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</si>
  <si>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</si>
  <si>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</si>
  <si>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</si>
  <si>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</si>
  <si>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</si>
  <si>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</si>
  <si>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</si>
  <si>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</si>
  <si>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</si>
  <si>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</si>
  <si>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</si>
  <si>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</si>
  <si>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</si>
  <si>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</si>
  <si>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</si>
  <si>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</si>
  <si>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</si>
  <si>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</si>
  <si>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</si>
  <si>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</si>
  <si>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</si>
  <si>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</si>
  <si>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</si>
  <si>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</si>
  <si>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</si>
  <si>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</si>
  <si>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</si>
  <si>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</si>
  <si>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</si>
  <si>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</si>
  <si>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</si>
  <si>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</si>
  <si>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</si>
  <si>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</si>
  <si>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</si>
  <si>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</si>
  <si>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</si>
  <si>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</si>
  <si>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</si>
  <si>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</si>
  <si>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</si>
  <si>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</si>
  <si>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</si>
  <si>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</si>
  <si>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</si>
  <si>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</si>
  <si>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</si>
  <si>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</si>
  <si>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</si>
  <si>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</si>
  <si>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</si>
  <si>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</si>
  <si>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</si>
  <si>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</si>
  <si>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</si>
  <si>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</si>
  <si>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</si>
  <si>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</si>
  <si>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</si>
  <si>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</si>
  <si>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</si>
  <si>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</si>
  <si>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</si>
  <si>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</si>
  <si>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</si>
  <si>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</si>
  <si>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</si>
  <si>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</si>
  <si>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</si>
  <si>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</si>
  <si>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</si>
  <si>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</si>
  <si>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</si>
  <si>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</si>
  <si>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</si>
  <si>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</si>
  <si>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</si>
  <si>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</si>
  <si>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</si>
  <si>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</si>
  <si>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</si>
  <si>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</si>
  <si>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</si>
  <si>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</si>
  <si>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</si>
  <si>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</si>
  <si>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</si>
  <si>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</si>
  <si>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</si>
  <si>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</si>
  <si>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</si>
  <si>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</si>
  <si>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</si>
  <si>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</si>
  <si>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</si>
  <si>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</si>
  <si>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</si>
  <si>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</si>
  <si>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</si>
  <si>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</si>
  <si>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</si>
  <si>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</si>
  <si>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</si>
  <si>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</si>
  <si>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</si>
  <si>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</si>
  <si>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</si>
  <si>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</si>
  <si>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</si>
  <si>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</si>
  <si>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</si>
  <si>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</si>
  <si>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</si>
  <si>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</si>
  <si>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</si>
  <si>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</si>
  <si>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</si>
  <si>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</si>
  <si>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PCM-20251023-00002175</t>
  </si>
  <si>
    <t>Team can't access site due to Friday , will make access trial after 2 PM .</t>
  </si>
  <si>
    <t>PCM-20251024-00000509</t>
  </si>
  <si>
    <t xml:space="preserve">SCECO team working at area and not allowed to connect PG and also main door is locked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</si>
  <si>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</si>
  <si>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</si>
  <si>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</si>
  <si>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</si>
  <si>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</si>
  <si>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</si>
  <si>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</si>
  <si>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PCM-20251024-00000455</t>
  </si>
  <si>
    <t>sceco cut off due to billing issue and Team trying connecting PG</t>
  </si>
  <si>
    <t>PCM-20251024-00000543</t>
  </si>
  <si>
    <t>ETA 70 mins</t>
  </si>
  <si>
    <t>No PCM</t>
  </si>
  <si>
    <t>Team at site TS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</si>
  <si>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</si>
  <si>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</si>
  <si>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</si>
  <si>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</si>
  <si>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</si>
  <si>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</si>
  <si>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</si>
  <si>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Currently responsible person is not responding need to check after Jumma prayer</t>
  </si>
  <si>
    <t>TT-20251023-01163</t>
  </si>
  <si>
    <t xml:space="preserve">EM team need 50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</si>
</sst>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9" totalsRowShown="0" headerRowDxfId="157" dataDxfId="156" headerRowBorderDxfId="154" tableBorderDxfId="155" totalsRowBorderDxfId="153">
  <autoFilter ref="A1:CJ2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2" totalsRowShown="0" headerRowDxfId="48" dataDxfId="47" headerRowBorderDxfId="45" tableBorderDxfId="46" totalsRowBorderDxfId="44">
  <autoFilter ref="A1:L24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3" totalsRowShown="0" headerRowDxfId="31" dataDxfId="30" headerRowBorderDxfId="28" tableBorderDxfId="29">
  <autoFilter ref="A1:L48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291.56595150462817</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11.070963078702334</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45954.514377430554</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45954.514377430554</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45954.514377430554</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45954.514377430554</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45954.514377430554</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45954.514377430554</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45954.514377430554</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45954.514377430554</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45954.514377430554</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45954.514377430554</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45954.514377430554</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45954.514377430554</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45954.514377430554</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45954.514377430554</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45954.514377430554</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45954.514377430554</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45954.514377430554</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45954.514377430554</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45954.514377430554</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45954.514377430554</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45954.514377430554</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45954.514377430554</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45954.514377430554</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45954.514377430554</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45954.514377430554</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45954.514377430554</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45954.514377430554</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45954.514377430554</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45954.514377430554</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45954.514377430554</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45954.514377430554</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45954.514377430554</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45954.514377430554</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45954.514377430554</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45954.514377430554</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45954.514377430554</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45954.514377430554</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45954.514377430554</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45954.514377430554</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45954.514377430554</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45954.514377430554</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45954.514377430554</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45954.514377430554</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45954.514377430554</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45954.514377430554</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45954.514377430554</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45954.514377430554</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45954.514377430554</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45954.514377430554</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45954.514377430554</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45954.514377430554</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45954.514377430554</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45954.514377430554</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45954.514377430554</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45954.514377430554</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45954.514377430554</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45954.514377430554</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45954.514377430554</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45954.514377430554</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45954.514377430554</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45954.514377430554</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45954.514377430554</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45954.514377430554</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B254DF02-3F56-4D03-81B7-0FEDC9DA40CC}"/>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9"/>
  <sheetViews>
    <sheetView workbookViewId="0">
      <selection activeCell="E11" sqref="E11"/>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129.51453946759284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10.018601967589348</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62">
        <v>4</v>
      </c>
      <c r="D5" s="162" t="s">
        <v>18789</v>
      </c>
      <c r="E5" s="162" t="s">
        <v>38998</v>
      </c>
      <c r="F5" s="116">
        <v>45953.97384259259</v>
      </c>
      <c r="G5" s="117">
        <f ca="1">IFERROR(NOW()-F5,"-")</f>
        <v>0.54053483796451474</v>
      </c>
      <c r="H5" s="116">
        <v>45953.965509259258</v>
      </c>
      <c r="I5" s="18" t="str">
        <f>IFERROR(VLOOKUP(D5,DB!A:F,6,0),"")</f>
        <v>SCECO</v>
      </c>
      <c r="J5" s="18" t="str">
        <f>IFERROR(VLOOKUP(D5,DB!A:G,7,0),"")</f>
        <v>Dead</v>
      </c>
      <c r="K5" s="162"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39088</v>
      </c>
      <c r="B6" s="18" t="str">
        <f>IFERROR(VLOOKUP(D6,DB!A:K,11,0),"")</f>
        <v>R2</v>
      </c>
      <c r="C6" s="18">
        <v>2</v>
      </c>
      <c r="D6" s="18" t="s">
        <v>17673</v>
      </c>
      <c r="E6" s="115" t="s">
        <v>38998</v>
      </c>
      <c r="F6" s="116">
        <v>45954.418298611112</v>
      </c>
      <c r="G6" s="117">
        <f ca="1">IFERROR(NOW()-F6,"-")</f>
        <v>9.60788194424822E-2</v>
      </c>
      <c r="H6" s="116">
        <v>45954.402141203704</v>
      </c>
      <c r="I6" s="18" t="str">
        <f>IFERROR(VLOOKUP(D6,DB!A:F,6,0),"")</f>
        <v>SCECO</v>
      </c>
      <c r="J6" s="18" t="str">
        <f>IFERROR(VLOOKUP(D6,DB!A:G,7,0),"")</f>
        <v>Dead</v>
      </c>
      <c r="K6" s="19"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45954.514377430554</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45954.514377430554</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45954.514377430554</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45954.514377430554</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45954.514377430554</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45954.514377430554</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45954.514377430554</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45954.514377430554</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45954.514377430554</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45954.514377430554</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45954.514377430554</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45954.514377430554</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45954.514377430554</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45954.514377430554</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45954.514377430554</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45954.514377430554</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45954.514377430554</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45954.514377430554</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45954.514377430554</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45954.514377430554</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45954.514377430554</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45954.514377430554</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45954.514377430554</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sheetData>
  <dataValidations count="2">
    <dataValidation allowBlank="1" showInputMessage="1" showErrorMessage="1" sqref="E1" xr:uid="{4D935161-CDD3-4592-B877-3FB59C99E142}"/>
    <dataValidation type="list" allowBlank="1" showInputMessage="1" showErrorMessage="1" sqref="E3:E2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45954.514377430554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45954.514377430554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45954.514377430554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45954.514377430554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45954.514377430554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45954.514377430554</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45954.514377430554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45954.514377430554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45954.514377430554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45954.514377430554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45954.514377430554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45954.514377430554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45954.514377430554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45954.514377430554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45954.514377430554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45954.514377430554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45954.514377430554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45954.514377430554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45954.514377430554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45954.514377430554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45954.514377430554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45954.514377430554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45954.514377430554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45954.514377430554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45954.514377430554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45954.514377430554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45954.514377430554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45954.514377430554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45954.514377430554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45954.514377430554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45954.514377430554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45954.514377430554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45954.514377430554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45954.514377430554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45954.514377430554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45954.514377430554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45954.514377430554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45954.514377430554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45954.514377430554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45954.514377430554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45954.514377430554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45954.514377430554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45954.514377430554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45954.514377430554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45954.514377430554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45954.514377430554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45954.514377430554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45954.514377430554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45954.514377430554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45954.514377430554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45954.514377430554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45954.514377430554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45954.514377430554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45954.514377430554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45954.514377430554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45954.514377430554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45954.514377430554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45954.514377430554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45954.514377430554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45954.514377430554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45954.514377430554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45954.514377430554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45954.514377430554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45954.514377430554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45954.514377430554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45954.514377430554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45954.514377430554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45954.514377430554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45954.514377430554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45954.514377430554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45954.514377430554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45954.514377430554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45954.514377430554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45954.514377430554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45954.514377430554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45954.514377430554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45954.514377430554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45954.514377430554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45954.514377430554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45954.514377430554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45954.514377430554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45954.514377430554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45954.514377430554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45954.514377430554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45954.514377430554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45954.514377430554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45954.514377430554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45954.514377430554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45954.514377430554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45954.514377430554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45954.514377430554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45954.514377430554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45954.514377430554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45954.514377430554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45954.514377430554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45954.514377430554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45954.514377430554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45954.514377430554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45954.514377430554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45954.514377430554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45954.514377430554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45954.514377430554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45954.514377430554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45954.514377430554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45954.514377430554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45954.514377430554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45954.514377430554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45954.514377430554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45954.514377430554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45954.514377430554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45954.514377430554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45954.514377430554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45954.514377430554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45954.514377430554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45954.514377430554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45954.514377430554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45954.514377430554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45954.514377430554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45954.514377430554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45954.514377430554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45954.514377430554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45954.514377430554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45954.514377430554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45954.514377430554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45954.514377430554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45954.514377430554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45954.514377430554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45954.514377430554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45954.514377430554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45954.514377430554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45954.514377430554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45954.514377430554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45954.514377430554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45954.514377430554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45954.514377430554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45954.514377430554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45954.514377430554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45954.514377430554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45954.514377430554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45954.514377430554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45954.514377430554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45954.514377430554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45954.514377430554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45954.514377430554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45954.514377430554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45954.514377430554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45954.514377430554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45954.514377430554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45954.514377430554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45954.514377430554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45954.514377430554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45954.514377430554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45954.514377430554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45954.514377430554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45954.514377430554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45954.514377430554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45954.514377430554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45954.514377430554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45954.514377430554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45954.514377430554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45954.514377430554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45954.514377430554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45954.514377430554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45954.514377430554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45954.514377430554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45954.514377430554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45954.514377430554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45954.514377430554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45954.514377430554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45954.514377430554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45954.514377430554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45954.514377430554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45954.514377430554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45954.514377430554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45954.514377430554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45954.514377430554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45954.514377430554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45954.514377430554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45954.514377430554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45954.514377430554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45954.514377430554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45954.514377430554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45954.514377430554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45954.514377430554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45954.514377430554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45954.514377430554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45954.514377430554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45954.514377430554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45954.514377430554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45954.514377430554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45954.514377430554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45954.514377430554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45954.514377430554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45954.514377430554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45954.514377430554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45954.514377430554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45954.514377430554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45954.514377430554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45954.514377430554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45954.514377430554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45954.514377430554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45954.514377430554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45954.514377430554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45954.514377430554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45954.514377430554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45954.514377430554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45954.514377430554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45954.514377430554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45954.514377430554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45954.514377430554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45954.514377430554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45954.514377430554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45954.514377430554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45954.514377430554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45954.514377430554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45954.514377430554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45954.514377430554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45954.514377430554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45954.514377430554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45954.514377430554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45954.514377430554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45954.514377430554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45954.514377430554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45954.514377430554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45954.514377430554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45954.514377430554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45954.514377430554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45954.514377430554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45954.514377430554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45954.514377430554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45954.514377430554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45954.514377430554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45954.514377430554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45954.514377430554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45954.514377430554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45954.514377430554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45954.514377430554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45954.514377430554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45954.514377430554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45954.514377430554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45954.514377430554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45954.514377430554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45954.514377430554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45954.514377430554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45954.514377430554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45954.514377430554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45954.514377430554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45954.514377430554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45954.514377430554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45954.514377430554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45954.514377430554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45954.514377430554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45954.514377430554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45954.514377430554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45954.514377430554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45954.514377430554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45954.514377430554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45954.514377430554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45954.514377430554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45954.514377430554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45954.514377430554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45954.514377430554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45954.514377430554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45954.514377430554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45954.514377430554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45954.514377430554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45954.514377430554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45954.514377430554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45954.514377430554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45954.514377430554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45954.514377430554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45954.514377430554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45954.514377430554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45954.514377430554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45954.514377430554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45954.514377430554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45954.514377430554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45954.514377430554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45954.514377430554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45954.514377430554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45954.514377430554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45954.514377430554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45954.514377430554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45954.514377430554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45954.514377430554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45954.514377430554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45954.514377430554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45954.514377430554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45954.514377430554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45954.514377430554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45954.514377430554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45954.514377430554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45954.514377430554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45954.514377430554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45954.514377430554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45954.514377430554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45954.514377430554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45954.514377430554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45954.514377430554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45954.514377430554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45954.514377430554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45954.514377430554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45954.514377430554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45954.514377430554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45954.514377430554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45954.514377430554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45954.514377430554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45954.514377430554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45954.514377430554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45954.514377430554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45954.514377430554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45954.514377430554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45954.514377430554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45954.514377430554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45954.514377430554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45954.514377430554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45954.514377430554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45954.514377430554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45954.514377430554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45954.514377430554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45954.514377430554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45954.514377430554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45954.514377430554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45954.514377430554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45954.514377430554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45954.514377430554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45954.514377430554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45954.514377430554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45954.514377430554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45954.514377430554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45954.514377430554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45954.514377430554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45954.514377430554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45954.514377430554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45954.514377430554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45954.514377430554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45954.514377430554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45954.514377430554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45954.514377430554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45954.514377430554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45954.514377430554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45954.514377430554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45954.514377430554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45954.514377430554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45954.514377430554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45954.514377430554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45954.514377430554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45954.514377430554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45954.514377430554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45954.514377430554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45954.514377430554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45954.514377430554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45954.514377430554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45954.514377430554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45954.514377430554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45954.514377430554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45954.514377430554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45954.514377430554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45954.514377430554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45954.514377430554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45954.514377430554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45954.514377430554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45954.514377430554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45954.514377430554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45954.514377430554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45954.514377430554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45954.514377430554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45954.514377430554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45954.514377430554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45954.514377430554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45954.514377430554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45954.514377430554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45954.514377430554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45954.514377430554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45954.514377430554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45954.514377430554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45954.514377430554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45954.514377430554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45954.514377430554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45954.514377430554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45954.514377430554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45954.514377430554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45954.514377430554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45954.514377430554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45954.514377430554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45954.514377430554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45954.514377430554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45954.514377430554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45954.514377430554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45954.514377430554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45954.514377430554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45954.514377430554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45954.514377430554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45954.514377430554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45954.514377430554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45954.514377430554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45954.514377430554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45954.514377430554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45954.514377430554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45954.514377430554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45954.514377430554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45954.514377430554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45954.514377430554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45954.514377430554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45954.514377430554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45954.514377430554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45954.514377430554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45954.514377430554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45954.514377430554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45954.514377430554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45954.514377430554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45954.514377430554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45954.514377430554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45954.514377430554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45954.514377430554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45954.514377430554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45954.514377430554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45954.514377430554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45954.514377430554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45954.514377430554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45954.514377430554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45954.514377430554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45954.514377430554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45954.514377430554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45954.514377430554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45954.514377430554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45954.514377430554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45954.514377430554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45954.514377430554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45954.514377430554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45954.514377430554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45954.514377430554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45954.514377430554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45954.514377430554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45954.514377430554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45954.514377430554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45954.514377430554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45954.514377430554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45954.514377430554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45954.514377430554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45954.514377430554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45954.514377430554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45954.514377430554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45954.514377430554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45954.514377430554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45954.514377430554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45954.514377430554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45954.514377430554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45954.514377430554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45954.514377430554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45954.514377430554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45954.514377430554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45954.514377430554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45954.514377430554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45954.514377430554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45954.514377430554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45954.514377430554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45954.514377430554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45954.514377430554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45954.514377430554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45954.514377430554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45954.514377430554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45954.514377430554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45954.514377430554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45954.514377430554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45954.514377430554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45954.514377430554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45954.514377430554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45954.514377430554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45954.514377430554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45954.514377430554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45954.514377430554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45954.514377430554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45954.514377430554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45954.514377430554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45954.514377430554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45954.514377430554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45954.514377430554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45954.514377430554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45954.514377430554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45954.514377430554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45954.514377430554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45954.514377430554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45954.514377430554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45954.514377430554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45954.514377430554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45954.514377430554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45954.514377430554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45954.514377430554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45954.514377430554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45954.514377430554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45954.514377430554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45954.514377430554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45954.514377430554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45954.514377430554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45954.514377430554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45954.514377430554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45954.514377430554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45954.514377430554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45954.514377430554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45954.514377430554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45954.514377430554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45954.514377430554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45954.514377430554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45954.514377430554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45954.514377430554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45954.514377430554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45954.514377430554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45954.514377430554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45954.514377430554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45954.514377430554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45954.514377430554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45954.514377430554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45954.514377430554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45954.514377430554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45954.514377430554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45954.514377430554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45954.514377430554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45954.514377430554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45954.514377430554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45954.514377430554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45954.514377430554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45954.514377430554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45954.514377430554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45954.514377430554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45954.514377430554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45954.514377430554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45954.514377430554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45954.514377430554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45954.514377430554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45954.514377430554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45954.514377430554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45954.514377430554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45954.514377430554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45954.514377430554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45954.514377430554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45954.514377430554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45954.514377430554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45954.514377430554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45954.514377430554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45954.514377430554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45954.514377430554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45954.514377430554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45954.514377430554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45954.514377430554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45954.514377430554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45954.514377430554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45954.514377430554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45954.514377430554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45954.514377430554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45954.514377430554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45954.514377430554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45954.514377430554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45954.514377430554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45954.514377430554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45954.514377430554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45954.514377430554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45954.514377430554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45954.514377430554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45954.514377430554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45954.514377430554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45954.514377430554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45954.514377430554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45954.514377430554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45954.514377430554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45954.514377430554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45954.514377430554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45954.514377430554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45954.514377430554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45954.514377430554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45954.514377430554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45954.514377430554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45954.514377430554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45954.514377430554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45954.514377430554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45954.514377430554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45954.514377430554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45954.514377430554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45954.514377430554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45954.514377430554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45954.514377430554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45954.514377430554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45954.514377430554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45954.514377430554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45954.514377430554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45954.514377430554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45954.514377430554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45954.514377430554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45954.514377430554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45954.514377430554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45954.514377430554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45954.514377430554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45954.514377430554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45954.514377430554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45954.514377430554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45954.514377430554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45954.514377430554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45954.514377430554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45954.514377430554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45954.514377430554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45954.514377430554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45954.514377430554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45954.514377430554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45954.514377430554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45954.514377430554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45954.514377430554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45954.514377430554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45954.514377430554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45954.514377430554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45954.514377430554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45954.514377430554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45954.514377430554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45954.514377430554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45954.514377430554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45954.514377430554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45954.514377430554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45954.514377430554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45954.514377430554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45954.514377430554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45954.514377430554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45954.514377430554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45954.514377430554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45954.514377430554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45954.514377430554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45954.514377430554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45954.514377430554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45954.514377430554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45954.514377430554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45954.514377430554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45954.514377430554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45954.514377430554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45954.514377430554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45954.514377430554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45954.514377430554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45954.514377430554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45954.514377430554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45954.514377430554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45954.514377430554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45954.514377430554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45954.514377430554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45954.514377430554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45954.514377430554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45954.514377430554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45954.514377430554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45954.514377430554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45954.514377430554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45954.514377430554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45954.514377430554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45954.514377430554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45954.514377430554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45954.514377430554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45954.514377430554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45954.514377430554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45954.514377430554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45954.514377430554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45954.514377430554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45954.514377430554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45954.514377430554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45954.514377430554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45954.514377430554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45954.514377430554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45954.514377430554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45954.514377430554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45954.514377430554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45954.514377430554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45954.514377430554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45954.514377430554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45954.514377430554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45954.514377430554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45954.514377430554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45954.514377430554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45954.514377430554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45954.514377430554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45954.514377430554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45954.514377430554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45954.514377430554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45954.514377430554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45954.514377430554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45954.514377430554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45954.514377430554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45954.514377430554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45954.514377430554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45954.514377430554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45954.514377430554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45954.514377430554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45954.514377430554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45954.514377430554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45954.514377430554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45954.514377430554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45954.514377430554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45954.514377430554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45954.514377430554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45954.514377430554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45954.514377430554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45954.514377430554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45954.514377430554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45954.514377430554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45954.514377430554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45954.514377430554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45954.514377430554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45954.514377430554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45954.514377430554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45954.514377430554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45954.514377430554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45954.514377430554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45954.514377430554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45954.514377430554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45954.514377430554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45954.514377430554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45954.514377430554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45954.514377430554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45954.514377430554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45954.514377430554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45954.514377430554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45954.514377430554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45954.514377430554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45954.514377430554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45954.514377430554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45954.514377430554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45954.514377430554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45954.514377430554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45954.514377430554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45954.514377430554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45954.514377430554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45954.514377430554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45954.514377430554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45954.514377430554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45954.514377430554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45954.514377430554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45954.514377430554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45954.514377430554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45954.514377430554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45954.514377430554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45954.514377430554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45954.514377430554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45954.514377430554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45954.514377430554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45954.514377430554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45954.514377430554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45954.514377430554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45954.514377430554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45954.514377430554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45954.514377430554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45954.514377430554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45954.514377430554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45954.514377430554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45954.514377430554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45954.514377430554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45954.514377430554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45954.514377430554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45954.514377430554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45954.514377430554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45954.514377430554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45954.514377430554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45954.514377430554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45954.514377430554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45954.514377430554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45954.514377430554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45954.514377430554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45954.514377430554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45954.514377430554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45954.514377430554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45954.514377430554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45954.514377430554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45954.514377430554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45954.514377430554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45954.514377430554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45954.514377430554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45954.514377430554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45954.514377430554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45954.514377430554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45954.514377430554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45954.514377430554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45954.514377430554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45954.514377430554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45954.514377430554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45954.514377430554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45954.514377430554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45954.514377430554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45954.514377430554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45954.514377430554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45954.514377430554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45954.514377430554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45954.514377430554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45954.514377430554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45954.514377430554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45954.514377430554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45954.514377430554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45954.514377430554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45954.514377430554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45954.514377430554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45954.514377430554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45954.514377430554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45954.514377430554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45954.514377430554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45954.514377430554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45954.514377430554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45954.514377430554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45954.514377430554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45954.514377430554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45954.514377430554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45954.514377430554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45954.514377430554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45954.514377430554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45954.514377430554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45954.514377430554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45954.514377430554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45954.514377430554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45954.514377430554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45954.514377430554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45954.514377430554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45954.514377430554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45954.514377430554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45954.514377430554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45954.514377430554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45954.514377430554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45954.514377430554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45954.514377430554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45954.514377430554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45954.514377430554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45954.514377430554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45954.514377430554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45954.514377430554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45954.514377430554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45954.514377430554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45954.514377430554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45954.514377430554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45954.514377430554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45954.514377430554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45954.514377430554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45954.514377430554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45954.514377430554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45954.514377430554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45954.514377430554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45954.514377430554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45954.514377430554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45954.514377430554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45954.514377430554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45954.514377430554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45954.514377430554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45954.514377430554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45954.514377430554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45954.514377430554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45954.514377430554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45954.514377430554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45954.514377430554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45954.514377430554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45954.514377430554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45954.514377430554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45954.514377430554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45954.514377430554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45954.514377430554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45954.514377430554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45954.514377430554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45954.514377430554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45954.514377430554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45954.514377430554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45954.514377430554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45954.514377430554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45954.514377430554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45954.514377430554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45954.514377430554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45954.514377430554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45954.514377430554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45954.514377430554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45954.514377430554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45954.514377430554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45954.514377430554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45954.514377430554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45954.514377430554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45954.514377430554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45954.514377430554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45954.514377430554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45954.514377430554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45954.514377430554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45954.514377430554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45954.514377430554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45954.514377430554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45954.514377430554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45954.514377430554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45954.514377430554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45954.514377430554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45954.514377430554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45954.514377430554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45954.514377430554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45954.514377430554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45954.514377430554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45954.514377430554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45954.514377430554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45954.514377430554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45954.514377430554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45954.514377430554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45954.514377430554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45954.514377430554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45954.514377430554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45954.514377430554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45954.514377430554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45954.514377430554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45954.514377430554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45954.514377430554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45954.514377430554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45954.514377430554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45954.514377430554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45954.514377430554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45954.514377430554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45954.514377430554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45954.514377430554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45954.514377430554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45954.514377430554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45954.514377430554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45954.514377430554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45954.514377430554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45954.514377430554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45954.514377430554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45954.514377430554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45954.514377430554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45954.514377430554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45954.514377430554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45954.514377430554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45954.514377430554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45954.514377430554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45954.514377430554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45954.514377430554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45954.514377430554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45954.514377430554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45954.514377430554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45954.514377430554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45954.514377430554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45954.514377430554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45954.514377430554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45954.514377430554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45954.514377430554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45954.514377430554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45954.514377430554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45954.514377430554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45954.514377430554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45954.514377430554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45954.514377430554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45954.514377430554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45954.514377430554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45954.514377430554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45954.514377430554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45954.514377430554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45954.514377430554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45954.514377430554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45954.514377430554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45954.514377430554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45954.514377430554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45954.514377430554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45954.514377430554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45954.514377430554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45954.514377430554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45954.514377430554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45954.514377430554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45954.514377430554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45954.514377430554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45954.514377430554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45954.514377430554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45954.514377430554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45954.514377430554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45954.514377430554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45954.514377430554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45954.514377430554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45954.514377430554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45954.514377430554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45954.514377430554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45954.514377430554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45954.514377430554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45954.514377430554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45954.514377430554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45954.514377430554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45954.514377430554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45954.514377430554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45954.514377430554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45954.514377430554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45954.514377430554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45954.514377430554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45954.514377430554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45954.514377430554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45954.514377430554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45954.514377430554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45954.514377430554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45954.514377430554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45954.514377430554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45954.514377430554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45954.514377430554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45954.514377430554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45954.514377430554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45954.514377430554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45954.514377430554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45954.514377430554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45954.514377430554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45954.514377430554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45954.514377430554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45954.514377430554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45954.514377430554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45954.514377430554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45954.514377430554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45954.514377430554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45954.514377430554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45954.514377430554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45954.514377430554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45954.514377430554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45954.514377430554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45954.514377430554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45954.514377430554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45954.514377430554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45954.514377430554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45954.514377430554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45954.514377430554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45954.514377430554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45954.514377430554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45954.514377430554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45954.514377430554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45954.514377430554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45954.514377430554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45954.514377430554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45954.514377430554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45954.514377430554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45954.514377430554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45954.514377430554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45954.514377430554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45954.514377430554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45954.514377430554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45954.514377430554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45954.514377430554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45954.514377430554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45954.514377430554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45954.514377430554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45954.514377430554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45954.514377430554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45954.514377430554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45954.514377430554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45954.514377430554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45954.514377430554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45954.514377430554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45954.514377430554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45954.514377430554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45954.514377430554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45954.514377430554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45954.514377430554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45954.514377430554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45954.514377430554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45954.514377430554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45954.514377430554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45954.514377430554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45954.514377430554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45954.514377430554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45954.514377430554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45954.514377430554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45954.514377430554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45954.514377430554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45954.514377430554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45954.514377430554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45954.514377430554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45954.514377430554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45954.514377430554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45954.514377430554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45954.514377430554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45954.514377430554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45954.514377430554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45954.514377430554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45954.514377430554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45954.514377430554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45954.514377430554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45954.514377430554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45954.514377430554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45954.514377430554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45954.514377430554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45954.514377430554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45954.514377430554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45954.514377430554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45954.514377430554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45954.514377430554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45954.514377430554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45954.514377430554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45954.514377430554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45954.514377430554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45954.514377430554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45954.514377430554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45954.514377430554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45954.514377430554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45954.514377430554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45954.514377430554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45954.514377430554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45954.514377430554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45954.514377430554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45954.514377430554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45954.514377430554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45954.514377430554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45954.514377430554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45954.514377430554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45954.514377430554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45954.514377430554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45954.514377430554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45954.514377430554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45954.514377430554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45954.514377430554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45954.514377430554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45954.514377430554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45954.514377430554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45954.514377430554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45954.514377430554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45954.514377430554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45954.514377430554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45954.514377430554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45954.514377430554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45954.514377430554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45954.514377430554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45954.514377430554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45954.514377430554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45954.514377430554</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45954.514377430554</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45954.514377430554</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45954.514377430554</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45954.514377430554</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45954.514377430554</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45954.514377430554</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45954.514377430554</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45954.514377430554</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45954.514377430554</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45954.514377430554</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45954.514377430554</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2"/>
  <sheetViews>
    <sheetView tabSelected="1" workbookViewId="0">
      <selection activeCell="E11" sqref="E1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251.03365983795811</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0.87965520832949551</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0.69423854166234378</v>
      </c>
      <c r="H4" s="124">
        <v>45953.776747685188</v>
      </c>
      <c r="I4" s="120" t="str">
        <f>IFERROR(VLOOKUP(D4,DB!A:F,6,0),"")</f>
        <v>SCECO</v>
      </c>
      <c r="J4" s="120" t="str">
        <f>IFERROR(VLOOKUP(D4,DB!A:G,7,0),"")</f>
        <v>In progress</v>
      </c>
      <c r="K4" s="126" t="s">
        <v>39096</v>
      </c>
      <c r="L4" s="122" t="str">
        <f>IFERROR(VLOOKUP(D4,DB!A:I,9,0),"")</f>
        <v>Latis</v>
      </c>
    </row>
    <row r="5" spans="1:16" ht="15" customHeight="1">
      <c r="A5" s="120" t="s">
        <v>39097</v>
      </c>
      <c r="B5" s="120" t="str">
        <f>IFERROR(VLOOKUP(D5,DB!A:K,11,0),"")</f>
        <v>R4</v>
      </c>
      <c r="C5" s="121">
        <v>1</v>
      </c>
      <c r="D5" s="122" t="s">
        <v>25306</v>
      </c>
      <c r="E5" s="99" t="s">
        <v>38998</v>
      </c>
      <c r="F5" s="124">
        <v>45954.374976851854</v>
      </c>
      <c r="G5" s="125">
        <f ca="1">IFERROR(NOW()-F5,"")</f>
        <v>0.13940057870058808</v>
      </c>
      <c r="H5" s="124">
        <v>45954.368726851855</v>
      </c>
      <c r="I5" s="120" t="str">
        <f>IFERROR(VLOOKUP(D5,DB!A:F,6,0),"")</f>
        <v>SCECO</v>
      </c>
      <c r="J5" s="120" t="str">
        <f>IFERROR(VLOOKUP(D5,DB!A:G,7,0),"")</f>
        <v>Dead</v>
      </c>
      <c r="K5" s="126" t="s">
        <v>39098</v>
      </c>
      <c r="L5" s="122" t="str">
        <f>IFERROR(VLOOKUP(D5,DB!A:I,9,0),"")</f>
        <v>Latis</v>
      </c>
    </row>
    <row r="6" spans="1:16" ht="15" customHeight="1">
      <c r="A6" s="120" t="s">
        <v>39099</v>
      </c>
      <c r="B6" s="120" t="str">
        <f>IFERROR(VLOOKUP(D6,DB!A:K,11,0),"")</f>
        <v>R4</v>
      </c>
      <c r="C6" s="121">
        <v>1</v>
      </c>
      <c r="D6" s="122" t="s">
        <v>36134</v>
      </c>
      <c r="E6" s="99" t="s">
        <v>38998</v>
      </c>
      <c r="F6" s="124">
        <v>45954.438252314816</v>
      </c>
      <c r="G6" s="125">
        <f ca="1">IFERROR(NOW()-F6,"")</f>
        <v>7.6125115738250315E-2</v>
      </c>
      <c r="H6" s="124">
        <v>45954.432696759257</v>
      </c>
      <c r="I6" s="120" t="str">
        <f>IFERROR(VLOOKUP(D6,DB!A:F,6,0),"")</f>
        <v>Generator-SG</v>
      </c>
      <c r="J6" s="120" t="str">
        <f>IFERROR(VLOOKUP(D6,DB!A:G,7,0),"")</f>
        <v>Dead</v>
      </c>
      <c r="K6" s="126" t="s">
        <v>39100</v>
      </c>
      <c r="L6" s="122" t="str">
        <f>IFERROR(VLOOKUP(D6,DB!A:I,9,0),"")</f>
        <v>Latis</v>
      </c>
    </row>
    <row r="7" spans="1:16" ht="15" customHeight="1">
      <c r="A7" s="120" t="s">
        <v>39101</v>
      </c>
      <c r="B7" s="120" t="str">
        <f>IFERROR(VLOOKUP(D7,DB!A:K,11,0),"")</f>
        <v>R4</v>
      </c>
      <c r="C7" s="121">
        <v>1</v>
      </c>
      <c r="D7" s="122" t="s">
        <v>25978</v>
      </c>
      <c r="E7" s="123"/>
      <c r="F7" s="124">
        <v>45954.501446759263</v>
      </c>
      <c r="G7" s="125">
        <f ca="1">IFERROR(NOW()-F7,"")</f>
        <v>1.2930671291542239E-2</v>
      </c>
      <c r="H7" s="124">
        <v>45954.501446759263</v>
      </c>
      <c r="I7" s="120" t="str">
        <f>IFERROR(VLOOKUP(D7,DB!A:F,6,0),"")</f>
        <v>Generator-SG</v>
      </c>
      <c r="J7" s="120" t="str">
        <f>IFERROR(VLOOKUP(D7,DB!A:G,7,0),"")</f>
        <v>Weak</v>
      </c>
      <c r="K7" s="126" t="s">
        <v>39102</v>
      </c>
      <c r="L7" s="122" t="str">
        <f>IFERROR(VLOOKUP(D7,DB!A:I,9,0),"")</f>
        <v>Latis</v>
      </c>
    </row>
    <row r="8" spans="1:16" ht="15" customHeight="1">
      <c r="A8" s="120"/>
      <c r="B8" s="120" t="str">
        <f>IFERROR(VLOOKUP(D8,DB!A:K,11,0),"")</f>
        <v/>
      </c>
      <c r="C8" s="121"/>
      <c r="D8" s="122"/>
      <c r="E8" s="123"/>
      <c r="F8" s="124"/>
      <c r="G8" s="125">
        <f ca="1">IFERROR(NOW()-F8,"")</f>
        <v>45954.514377430554</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45954.514377430554</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45954.514377430554</v>
      </c>
      <c r="H10" s="124"/>
      <c r="I10" s="120" t="str">
        <f>IFERROR(VLOOKUP(D10,DB!A:F,6,0),"")</f>
        <v/>
      </c>
      <c r="J10" s="120" t="str">
        <f>IFERROR(VLOOKUP(D10,DB!A:G,7,0),"")</f>
        <v/>
      </c>
      <c r="K10" s="126"/>
      <c r="L10" s="122" t="str">
        <f>IFERROR(VLOOKUP(D10,DB!A:I,9,0),"")</f>
        <v/>
      </c>
    </row>
    <row r="11" spans="1:16" ht="15" customHeight="1">
      <c r="A11" s="120"/>
      <c r="B11" s="120" t="str">
        <f>IFERROR(VLOOKUP(D12,DB!A:K,11,0),"")</f>
        <v/>
      </c>
      <c r="C11" s="121"/>
      <c r="D11" s="122"/>
      <c r="E11" s="123"/>
      <c r="F11" s="124"/>
      <c r="G11" s="125">
        <f ca="1">IFERROR(NOW()-F11,"")</f>
        <v>45954.514377430554</v>
      </c>
      <c r="H11" s="124"/>
      <c r="I11" s="120" t="str">
        <f>IFERROR(VLOOKUP(D12,DB!A:F,6,0),"")</f>
        <v/>
      </c>
      <c r="J11" s="120" t="str">
        <f>IFERROR(VLOOKUP(D12,DB!A:G,7,0),"")</f>
        <v/>
      </c>
      <c r="K11" s="126"/>
      <c r="L11" s="122" t="str">
        <f>IFERROR(VLOOKUP(D12,DB!A:I,9,0),"")</f>
        <v/>
      </c>
    </row>
    <row r="12" spans="1:16" ht="15" customHeight="1">
      <c r="A12" s="120"/>
      <c r="B12" s="120" t="str">
        <f>IFERROR(VLOOKUP(#REF!,DB!A:K,11,0),"")</f>
        <v/>
      </c>
      <c r="C12" s="121"/>
      <c r="D12" s="122"/>
      <c r="E12" s="123"/>
      <c r="F12" s="124"/>
      <c r="G12" s="125">
        <f ca="1">IFERROR(NOW()-F12,"")</f>
        <v>45954.514377430554</v>
      </c>
      <c r="H12" s="124"/>
      <c r="I12" s="120" t="str">
        <f>IFERROR(VLOOKUP(#REF!,DB!A:F,6,0),"")</f>
        <v/>
      </c>
      <c r="J12" s="120" t="str">
        <f>IFERROR(VLOOKUP(#REF!,DB!A:G,7,0),"")</f>
        <v/>
      </c>
      <c r="K12" s="126"/>
      <c r="L12" s="122" t="str">
        <f>IFERROR(VLOOKUP(#REF!,DB!A:I,9,0),"")</f>
        <v/>
      </c>
    </row>
    <row r="13" spans="1:16" ht="15" customHeight="1">
      <c r="A13" s="120"/>
      <c r="B13" s="120" t="str">
        <f>IFERROR(VLOOKUP(D13,DB!A:K,11,0),"")</f>
        <v/>
      </c>
      <c r="C13" s="121"/>
      <c r="D13" s="122"/>
      <c r="E13" s="123"/>
      <c r="F13" s="124"/>
      <c r="G13" s="125">
        <f ca="1">IFERROR(NOW()-F13,"")</f>
        <v>45954.514377430554</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45954.514377430554</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45954.514377430554</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45954.514377430554</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45954.514377430554</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45954.514377430554</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45954.514377430554</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45954.514377430554</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45954.514377430554</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45954.514377430554</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45954.514377430554</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45954.514377430554</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94"/>
      <c r="E25" s="123"/>
      <c r="F25" s="124"/>
      <c r="G25" s="125">
        <f ca="1">IFERROR(NOW()-F25,"")</f>
        <v>45954.514377430554</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45954.514377430554</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45954.514377430554</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45954.514377430554</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45954.514377430554</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45954.514377430554</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45954.514377430554</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45954.514377430554</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45954.514377430554</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45954.514377430554</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45954.514377430554</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45954.514377430554</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45954.514377430554</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45954.514377430554</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45954.514377430554</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45954.514377430554</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45954.514377430554</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45954.514377430554</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45954.514377430554</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45954.514377430554</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45954.514377430554</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45954.514377430554</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45954.514377430554</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45954.514377430554</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45954.514377430554</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45954.514377430554</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45954.514377430554</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45954.514377430554</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45954.514377430554</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45954.514377430554</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45954.514377430554</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45954.514377430554</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45954.514377430554</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45954.514377430554</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45954.514377430554</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45954.514377430554</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45954.514377430554</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45954.514377430554</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45954.514377430554</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45954.514377430554</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45954.514377430554</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45954.514377430554</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45954.514377430554</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45954.514377430554</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45954.514377430554</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45954.514377430554</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45954.514377430554</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45954.514377430554</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45954.514377430554</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45954.514377430554</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45954.514377430554</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45954.514377430554</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45954.514377430554</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45954.514377430554</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45954.514377430554</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45954.514377430554</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45954.514377430554</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45954.514377430554</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45954.514377430554</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45954.514377430554</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45954.514377430554</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45954.514377430554</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45954.514377430554</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45954.514377430554</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45954.514377430554</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45954.514377430554</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45954.514377430554</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45954.514377430554</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45954.514377430554</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45954.514377430554</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45954.514377430554</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45954.514377430554</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45954.514377430554</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45954.514377430554</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45954.514377430554</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45954.514377430554</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45954.514377430554</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45954.514377430554</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45954.514377430554</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45954.514377430554</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45954.514377430554</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45954.514377430554</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45954.514377430554</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45954.514377430554</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45954.514377430554</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45954.514377430554</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45954.514377430554</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45954.514377430554</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45954.514377430554</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45954.514377430554</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45954.514377430554</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45954.514377430554</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45954.514377430554</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45954.514377430554</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45954.514377430554</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45954.514377430554</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45954.514377430554</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45954.514377430554</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45954.514377430554</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45954.514377430554</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45954.514377430554</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45954.514377430554</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45954.514377430554</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45954.514377430554</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45954.514377430554</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45954.514377430554</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45954.514377430554</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45954.514377430554</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45954.514377430554</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45954.514377430554</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45954.514377430554</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45954.514377430554</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45954.514377430554</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45954.514377430554</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45954.514377430554</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45954.514377430554</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45954.514377430554</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45954.514377430554</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45954.514377430554</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45954.514377430554</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45954.514377430554</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45954.514377430554</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45954.514377430554</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45954.514377430554</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45954.514377430554</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45954.514377430554</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45954.514377430554</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45954.514377430554</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45954.514377430554</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45954.514377430554</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45954.514377430554</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45954.514377430554</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45954.514377430554</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45954.514377430554</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45954.514377430554</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45954.514377430554</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45954.514377430554</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45954.514377430554</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45954.514377430554</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45954.514377430554</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45954.514377430554</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45954.514377430554</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45954.514377430554</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45954.514377430554</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45954.514377430554</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45954.514377430554</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45954.514377430554</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45954.514377430554</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45954.514377430554</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45954.514377430554</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45954.514377430554</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45954.514377430554</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45954.514377430554</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45954.514377430554</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45954.514377430554</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45954.514377430554</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45954.514377430554</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45954.514377430554</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45954.514377430554</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45954.514377430554</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45954.514377430554</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45954.514377430554</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45954.514377430554</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45954.514377430554</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45954.514377430554</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45954.514377430554</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45954.514377430554</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45954.514377430554</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45954.514377430554</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45954.514377430554</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45954.514377430554</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45954.514377430554</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45954.514377430554</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45954.514377430554</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45954.514377430554</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45954.514377430554</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45954.514377430554</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45954.514377430554</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45954.514377430554</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45954.514377430554</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45954.514377430554</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45954.514377430554</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45954.514377430554</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45954.514377430554</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45954.514377430554</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45954.514377430554</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45954.514377430554</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45954.514377430554</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45954.514377430554</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45954.514377430554</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45954.514377430554</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45954.514377430554</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45954.514377430554</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45954.514377430554</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45954.514377430554</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45954.514377430554</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45954.514377430554</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45954.514377430554</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45954.514377430554</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45954.514377430554</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45954.514377430554</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45954.514377430554</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45954.514377430554</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45954.514377430554</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45954.514377430554</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45954.514377430554</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45954.514377430554</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45954.514377430554</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45954.514377430554</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45954.514377430554</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45954.514377430554</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45954.514377430554</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45954.514377430554</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45954.514377430554</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45954.514377430554</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45954.514377430554</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45954.514377430554</v>
      </c>
      <c r="H241" s="124"/>
      <c r="I241" s="120" t="str">
        <f>IFERROR(VLOOKUP(D241,DB!A:F,6,0),"")</f>
        <v/>
      </c>
      <c r="J241" s="120" t="str">
        <f>IFERROR(VLOOKUP(D241,DB!A:G,7,0),"")</f>
        <v/>
      </c>
      <c r="K241" s="126"/>
      <c r="L241" s="122" t="str">
        <f>IFERROR(VLOOKUP(D241,DB!A:I,9,0),"")</f>
        <v/>
      </c>
    </row>
    <row r="242" spans="1:12" ht="15" customHeight="1">
      <c r="A242" s="127"/>
      <c r="B242" s="127" t="str">
        <f>IFERROR(VLOOKUP(D242,DB!A:K,11,0),"")</f>
        <v/>
      </c>
      <c r="C242" s="128"/>
      <c r="D242" s="129"/>
      <c r="E242" s="130"/>
      <c r="F242" s="131"/>
      <c r="G242" s="132">
        <f ca="1">IFERROR(NOW()-F242,"")</f>
        <v>45954.514377430554</v>
      </c>
      <c r="H242" s="131"/>
      <c r="I242" s="127" t="str">
        <f>IFERROR(VLOOKUP(D242,DB!A:F,6,0),"")</f>
        <v/>
      </c>
      <c r="J242" s="127" t="str">
        <f>IFERROR(VLOOKUP(D242,DB!A:G,7,0),"")</f>
        <v/>
      </c>
      <c r="K242" s="133"/>
      <c r="L242" s="129" t="str">
        <f>IFERROR(VLOOKUP(D242,DB!A:I,9,0),"")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39103</v>
      </c>
      <c r="B2" s="37" t="str">
        <f>IFERROR(VLOOKUP(D2,DB!A:K,11,0),"")</f>
        <v>R5</v>
      </c>
      <c r="C2" s="37">
        <v>3</v>
      </c>
      <c r="D2" s="119" t="s">
        <v>36034</v>
      </c>
      <c r="E2" s="37" t="s">
        <v>38998</v>
      </c>
      <c r="F2" s="38">
        <v>45891.832060185188</v>
      </c>
      <c r="G2" s="145">
        <f ca="1">IFERROR(NOW()-F2,"")</f>
        <v>62.682317245365994</v>
      </c>
      <c r="H2" s="38">
        <v>45891.790393518517</v>
      </c>
      <c r="I2" s="37" t="str">
        <f>IFERROR(VLOOKUP(D2,DB!A:F,6,0),"")</f>
        <v>Generator-SG</v>
      </c>
      <c r="J2" s="37" t="str">
        <f>IFERROR(VLOOKUP(D2,DB!A:G,7,0),"")</f>
        <v>Vandalized</v>
      </c>
      <c r="K2" s="37" t="s">
        <v>39104</v>
      </c>
      <c r="L2" s="37" t="str">
        <f>IFERROR(VLOOKUP(D2,DB!A:I,9,0),"")</f>
        <v>Latis</v>
      </c>
      <c r="M2" s="118"/>
    </row>
    <row r="3" spans="1:13" ht="30.75">
      <c r="A3" s="37" t="s">
        <v>39105</v>
      </c>
      <c r="B3" s="37" t="str">
        <f>IFERROR(VLOOKUP(D3,DB!A:K,11,0),"")</f>
        <v>R5</v>
      </c>
      <c r="C3" s="37">
        <v>1</v>
      </c>
      <c r="D3" s="37" t="s">
        <v>31329</v>
      </c>
      <c r="E3" s="37" t="s">
        <v>39079</v>
      </c>
      <c r="F3" s="38">
        <v>45926.188877314817</v>
      </c>
      <c r="G3" s="145">
        <f t="shared" ref="G3" ca="1" si="0">IFERROR(NOW()-F3,"")</f>
        <v>28.325500115737668</v>
      </c>
      <c r="H3" s="38">
        <v>45926.158159722225</v>
      </c>
      <c r="I3" s="37" t="str">
        <f>IFERROR(VLOOKUP(D3,DB!A:F,6,0),"")</f>
        <v>SCECO</v>
      </c>
      <c r="J3" s="37" t="str">
        <f>IFERROR(VLOOKUP(D3,DB!A:G,7,0),"")</f>
        <v>Good</v>
      </c>
      <c r="K3" s="37" t="s">
        <v>39106</v>
      </c>
      <c r="L3" s="37" t="str">
        <f>IFERROR(VLOOKUP(D3,DB!A:I,9,0),"")</f>
        <v>Latis</v>
      </c>
      <c r="M3" s="118"/>
    </row>
    <row r="4" spans="1:13" ht="48" customHeight="1">
      <c r="A4" s="153" t="s">
        <v>39107</v>
      </c>
      <c r="B4" s="153" t="str">
        <f>IFERROR(VLOOKUP(D4,DB!A:K,11,0),"")</f>
        <v>R5</v>
      </c>
      <c r="C4" s="153">
        <v>1</v>
      </c>
      <c r="D4" s="153" t="s">
        <v>34781</v>
      </c>
      <c r="E4" s="153" t="s">
        <v>39079</v>
      </c>
      <c r="F4" s="154">
        <v>45948.661111111112</v>
      </c>
      <c r="G4" s="155">
        <f ca="1">IFERROR(NOW()-F4,"")</f>
        <v>5.8532663194419001</v>
      </c>
      <c r="H4" s="154">
        <v>45948.661111111112</v>
      </c>
      <c r="I4" s="153" t="str">
        <f>IFERROR(VLOOKUP(D4,DB!A:F,6,0),"")</f>
        <v>SCECO</v>
      </c>
      <c r="J4" s="153" t="str">
        <f>IFERROR(VLOOKUP(D4,DB!A:G,7,0),"")</f>
        <v>Dead</v>
      </c>
      <c r="K4" s="153" t="s">
        <v>39108</v>
      </c>
      <c r="L4" s="153" t="str">
        <f>IFERROR(VLOOKUP(D4,DB!A:I,9,0),"")</f>
        <v>Latis</v>
      </c>
    </row>
    <row r="5" spans="1:13" ht="30.75">
      <c r="A5" s="153" t="s">
        <v>39109</v>
      </c>
      <c r="B5" s="153" t="str">
        <f>IFERROR(VLOOKUP(D5,DB!A:K,11,0),"")</f>
        <v>R5</v>
      </c>
      <c r="C5" s="153">
        <v>1</v>
      </c>
      <c r="D5" s="153" t="s">
        <v>35526</v>
      </c>
      <c r="E5" s="153" t="s">
        <v>38998</v>
      </c>
      <c r="F5" s="154">
        <v>45954.449641203704</v>
      </c>
      <c r="G5" s="155">
        <f ca="1">IFERROR(NOW()-F5,"")</f>
        <v>6.4736226850072853E-2</v>
      </c>
      <c r="H5" s="154">
        <v>45954.369560185187</v>
      </c>
      <c r="I5" s="153" t="str">
        <f>IFERROR(VLOOKUP(D5,DB!A:F,6,0),"")</f>
        <v>SCECO</v>
      </c>
      <c r="J5" s="153" t="str">
        <f>IFERROR(VLOOKUP(D5,DB!A:G,7,0),"")</f>
        <v>Good</v>
      </c>
      <c r="K5" s="153" t="s">
        <v>39110</v>
      </c>
      <c r="L5" s="153" t="str">
        <f>IFERROR(VLOOKUP(D5,DB!A:I,9,0),"")</f>
        <v>Latis</v>
      </c>
    </row>
    <row r="6" spans="1:13" ht="15">
      <c r="A6" s="153" t="s">
        <v>39111</v>
      </c>
      <c r="B6" s="153" t="str">
        <f>IFERROR(VLOOKUP(D6,DB!A:K,11,0),"")</f>
        <v>R5</v>
      </c>
      <c r="C6" s="153">
        <v>1</v>
      </c>
      <c r="D6" s="153" t="s">
        <v>35382</v>
      </c>
      <c r="E6" s="153" t="s">
        <v>38998</v>
      </c>
      <c r="F6" s="154" t="s">
        <v>24</v>
      </c>
      <c r="G6" s="155" t="str">
        <f ca="1">IFERROR(NOW()-F6,"")</f>
        <v/>
      </c>
      <c r="H6" s="154">
        <v>45954.469317129631</v>
      </c>
      <c r="I6" s="153" t="str">
        <f>IFERROR(VLOOKUP(D6,DB!A:F,6,0),"")</f>
        <v>Generator-SG</v>
      </c>
      <c r="J6" s="153" t="str">
        <f>IFERROR(VLOOKUP(D6,DB!A:G,7,0),"")</f>
        <v>Vandalized</v>
      </c>
      <c r="K6" s="153" t="s">
        <v>39112</v>
      </c>
      <c r="L6" s="153" t="str">
        <f>IFERROR(VLOOKUP(D6,DB!A:I,9,0),"")</f>
        <v>Latis</v>
      </c>
    </row>
    <row r="7" spans="1:13" ht="15">
      <c r="A7" s="153"/>
      <c r="B7" s="153" t="str">
        <f>IFERROR(VLOOKUP(D7,DB!A:K,11,0),"")</f>
        <v/>
      </c>
      <c r="C7" s="153"/>
      <c r="D7" s="153"/>
      <c r="E7" s="153"/>
      <c r="F7" s="154"/>
      <c r="G7" s="155">
        <f ca="1">IFERROR(NOW()-F7,"")</f>
        <v>45954.514377430554</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45954.514377430554</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45954.514377430554</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45954.514377430554</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45954.514377430554</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45954.514377430554</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45954.514377430554</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45954.514377430554</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45954.514377430554</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45954.514377430554</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45954.514377430554</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45954.514377430554</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45954.514377430554</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45954.514377430554</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45954.514377430554</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45954.514377430554</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45954.514377430554</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45954.514377430554</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45954.514377430554</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45954.514377430554</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45954.514377430554</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45954.514377430554</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45954.514377430554</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45954.514377430554</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45954.514377430554</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45954.514377430554</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45954.514377430554</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45954.514377430554</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45954.514377430554</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45954.514377430554</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45954.514377430554</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45954.514377430554</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45954.514377430554</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45954.514377430554</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45954.514377430554</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45954.514377430554</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45954.514377430554</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45954.514377430554</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45954.514377430554</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45954.514377430554</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45954.514377430554</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45954.514377430554</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45954.514377430554</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45954.514377430554</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45954.514377430554</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45954.514377430554</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45954.514377430554</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45954.514377430554</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45954.514377430554</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45954.514377430554</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45954.514377430554</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45954.514377430554</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45954.514377430554</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45954.514377430554</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45954.514377430554</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45954.514377430554</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45954.514377430554</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45954.514377430554</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45954.514377430554</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45954.514377430554</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45954.514377430554</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45954.514377430554</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45954.514377430554</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45954.514377430554</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45954.514377430554</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45954.514377430554</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45954.514377430554</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45954.514377430554</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45954.514377430554</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45954.514377430554</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45954.514377430554</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45954.514377430554</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45954.514377430554</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45954.514377430554</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45954.514377430554</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45954.514377430554</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45954.514377430554</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45954.514377430554</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45954.514377430554</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45954.514377430554</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45954.514377430554</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45954.514377430554</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45954.514377430554</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45954.514377430554</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45954.514377430554</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45954.514377430554</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45954.514377430554</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45954.514377430554</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45954.514377430554</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45954.514377430554</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45954.514377430554</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45954.514377430554</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45954.514377430554</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45954.514377430554</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45954.514377430554</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45954.514377430554</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45954.514377430554</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45954.514377430554</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45954.514377430554</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45954.514377430554</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45954.514377430554</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45954.514377430554</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45954.514377430554</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45954.514377430554</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45954.514377430554</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45954.514377430554</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45954.514377430554</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45954.514377430554</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45954.514377430554</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45954.514377430554</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45954.514377430554</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45954.514377430554</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45954.514377430554</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45954.514377430554</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45954.514377430554</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45954.514377430554</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45954.514377430554</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45954.514377430554</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45954.514377430554</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45954.514377430554</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45954.514377430554</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45954.514377430554</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45954.514377430554</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45954.514377430554</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45954.514377430554</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45954.514377430554</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45954.514377430554</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45954.514377430554</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45954.514377430554</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45954.514377430554</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45954.514377430554</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45954.514377430554</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45954.514377430554</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45954.514377430554</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45954.514377430554</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45954.514377430554</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45954.514377430554</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45954.514377430554</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45954.514377430554</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45954.514377430554</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45954.514377430554</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45954.514377430554</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45954.514377430554</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45954.514377430554</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45954.514377430554</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45954.514377430554</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45954.514377430554</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45954.514377430554</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45954.514377430554</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45954.514377430554</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45954.514377430554</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45954.514377430554</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45954.514377430554</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45954.514377430554</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45954.514377430554</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45954.514377430554</v>
      </c>
      <c r="H162" s="154"/>
      <c r="I162" s="153" t="str">
        <f>IFERROR(VLOOKUP(D162,DB!A:F,6,0),"")</f>
        <v/>
      </c>
      <c r="J162" s="153" t="str">
        <f>IFERROR(VLOOKUP(D162,DB!A:G,7,0),"")</f>
        <v/>
      </c>
      <c r="K162" s="153"/>
      <c r="L162" s="153" t="str">
        <f>IFERROR(VLOOKUP(D162,DB!A:I,9,0),"")</f>
        <v/>
      </c>
    </row>
    <row r="163" spans="1:12" ht="15">
      <c r="A163" s="159"/>
      <c r="B163" s="159" t="str">
        <f>IFERROR(VLOOKUP(D163,DB!A:K,11,0),"")</f>
        <v/>
      </c>
      <c r="C163" s="159"/>
      <c r="D163" s="159"/>
      <c r="E163" s="159"/>
      <c r="F163" s="160"/>
      <c r="G163" s="161">
        <f ca="1">IFERROR(NOW()-F163,"")</f>
        <v>45954.514377430554</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45954.514377430554</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45954.514377430554</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45954.514377430554</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45954.514377430554</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45954.514377430554</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45954.514377430554</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45954.514377430554</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45954.514377430554</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45954.514377430554</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45954.514377430554</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45954.514377430554</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45954.514377430554</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45954.514377430554</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45954.514377430554</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45954.514377430554</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45954.514377430554</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45954.514377430554</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45954.514377430554</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45954.514377430554</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45954.514377430554</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45954.514377430554</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45954.514377430554</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45954.514377430554</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45954.514377430554</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45954.514377430554</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45954.514377430554</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45954.514377430554</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45954.514377430554</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45954.514377430554</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45954.514377430554</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45954.514377430554</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45954.514377430554</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45954.514377430554</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45954.514377430554</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45954.514377430554</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45954.514377430554</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45954.514377430554</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45954.514377430554</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45954.514377430554</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45954.514377430554</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45954.514377430554</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45954.514377430554</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45954.514377430554</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45954.514377430554</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45954.514377430554</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45954.514377430554</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45954.514377430554</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45954.514377430554</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45954.514377430554</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45954.514377430554</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45954.514377430554</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45954.514377430554</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45954.514377430554</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45954.514377430554</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45954.514377430554</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45954.514377430554</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45954.514377430554</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45954.514377430554</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45954.514377430554</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45954.514377430554</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45954.514377430554</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45954.514377430554</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45954.514377430554</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45954.514377430554</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45954.514377430554</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45954.514377430554</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45954.514377430554</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45954.514377430554</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45954.514377430554</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45954.514377430554</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45954.514377430554</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45954.514377430554</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45954.514377430554</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45954.514377430554</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45954.514377430554</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45954.514377430554</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45954.514377430554</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45954.514377430554</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45954.514377430554</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45954.514377430554</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45954.514377430554</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45954.514377430554</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45954.514377430554</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45954.514377430554</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45954.514377430554</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45954.514377430554</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45954.514377430554</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45954.514377430554</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45954.514377430554</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45954.514377430554</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45954.514377430554</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45954.514377430554</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45954.514377430554</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45954.514377430554</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45954.514377430554</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45954.514377430554</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45954.514377430554</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45954.514377430554</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45954.514377430554</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45954.514377430554</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45954.514377430554</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45954.514377430554</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45954.514377430554</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45954.514377430554</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45954.514377430554</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45954.514377430554</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45954.514377430554</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45954.514377430554</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45954.514377430554</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45954.514377430554</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45954.514377430554</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45954.514377430554</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45954.514377430554</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45954.514377430554</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45954.514377430554</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45954.514377430554</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45954.514377430554</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45954.514377430554</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45954.514377430554</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45954.514377430554</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45954.514377430554</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45954.514377430554</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45954.514377430554</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45954.514377430554</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45954.514377430554</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45954.514377430554</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45954.514377430554</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45954.514377430554</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45954.514377430554</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45954.514377430554</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45954.514377430554</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45954.514377430554</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45954.514377430554</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45954.514377430554</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45954.514377430554</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45954.514377430554</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45954.514377430554</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45954.514377430554</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45954.514377430554</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45954.514377430554</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45954.514377430554</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45954.514377430554</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45954.514377430554</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45954.514377430554</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45954.514377430554</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45954.514377430554</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45954.514377430554</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45954.514377430554</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45954.514377430554</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45954.514377430554</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45954.514377430554</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45954.514377430554</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45954.514377430554</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45954.514377430554</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45954.514377430554</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45954.514377430554</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45954.514377430554</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45954.514377430554</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45954.514377430554</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45954.514377430554</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45954.514377430554</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45954.514377430554</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45954.514377430554</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45954.514377430554</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45954.514377430554</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45954.514377430554</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45954.514377430554</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45954.514377430554</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45954.514377430554</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45954.514377430554</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45954.514377430554</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45954.514377430554</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45954.514377430554</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45954.514377430554</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45954.514377430554</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45954.514377430554</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45954.514377430554</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45954.514377430554</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45954.514377430554</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45954.514377430554</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45954.514377430554</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45954.514377430554</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45954.514377430554</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45954.514377430554</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45954.514377430554</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45954.514377430554</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45954.514377430554</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45954.514377430554</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45954.514377430554</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45954.514377430554</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45954.514377430554</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45954.514377430554</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45954.514377430554</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45954.514377430554</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45954.514377430554</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45954.514377430554</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45954.514377430554</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45954.514377430554</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45954.514377430554</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45954.514377430554</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45954.514377430554</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45954.514377430554</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45954.514377430554</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45954.514377430554</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45954.514377430554</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45954.514377430554</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45954.514377430554</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45954.514377430554</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45954.514377430554</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45954.514377430554</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45954.514377430554</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45954.514377430554</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45954.514377430554</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45954.514377430554</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45954.514377430554</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45954.514377430554</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45954.514377430554</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45954.514377430554</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45954.514377430554</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45954.514377430554</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45954.514377430554</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45954.514377430554</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45954.514377430554</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45954.514377430554</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45954.514377430554</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45954.514377430554</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45954.514377430554</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45954.514377430554</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45954.514377430554</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45954.514377430554</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45954.514377430554</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45954.514377430554</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45954.514377430554</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45954.514377430554</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45954.514377430554</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45954.514377430554</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45954.514377430554</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45954.514377430554</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45954.514377430554</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45954.514377430554</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45954.514377430554</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45954.514377430554</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45954.514377430554</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45954.514377430554</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45954.514377430554</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45954.514377430554</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45954.514377430554</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45954.514377430554</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45954.514377430554</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45954.514377430554</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45954.514377430554</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45954.514377430554</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45954.514377430554</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45954.514377430554</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45954.514377430554</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45954.514377430554</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45954.514377430554</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45954.514377430554</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45954.514377430554</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45954.514377430554</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45954.514377430554</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45954.514377430554</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45954.514377430554</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45954.514377430554</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45954.514377430554</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45954.514377430554</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45954.514377430554</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45954.514377430554</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45954.514377430554</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45954.514377430554</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45954.514377430554</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45954.514377430554</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45954.514377430554</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45954.514377430554</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45954.514377430554</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45954.514377430554</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45954.514377430554</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45954.514377430554</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45954.514377430554</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45954.514377430554</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45954.514377430554</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45954.514377430554</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45954.514377430554</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45954.514377430554</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45954.514377430554</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45954.514377430554</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45954.514377430554</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45954.514377430554</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45954.514377430554</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45954.514377430554</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45954.514377430554</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45954.514377430554</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45954.514377430554</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45954.514377430554</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45954.514377430554</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45954.514377430554</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45954.514377430554</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45954.514377430554</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45954.514377430554</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45954.514377430554</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45954.514377430554</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45954.514377430554</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45954.514377430554</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45954.514377430554</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45954.514377430554</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45954.514377430554</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45954.514377430554</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45954.514377430554</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45954.514377430554</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45954.514377430554</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45954.514377430554</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45954.514377430554</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45954.514377430554</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45954.514377430554</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45954.514377430554</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45954.514377430554</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45954.514377430554</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45954.514377430554</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45954.514377430554</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45954.514377430554</v>
      </c>
      <c r="H483" s="160"/>
      <c r="I483" s="159" t="str">
        <f>IFERROR(VLOOKUP(D483,DB!A:F,6,0),"")</f>
        <v/>
      </c>
      <c r="J483" s="159" t="str">
        <f>IFERROR(VLOOKUP(D483,DB!A:G,7,0),"")</f>
        <v/>
      </c>
      <c r="K483" s="159"/>
      <c r="L483" s="159" t="str">
        <f>IFERROR(VLOOKUP(D483,DB!A:I,9,0),"")</f>
        <v/>
      </c>
    </row>
    <row r="484" spans="1:12" ht="15"/>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93" ht="15"/>
    <row r="594" ht="15"/>
    <row r="596" ht="15"/>
    <row r="597" ht="15"/>
    <row r="598" ht="15"/>
    <row r="599" ht="15"/>
    <row r="601" ht="15"/>
    <row r="602" ht="15"/>
    <row r="609" ht="15"/>
    <row r="610" ht="15"/>
    <row r="611" ht="15"/>
    <row r="612" ht="15"/>
    <row r="613" ht="15"/>
    <row r="614" ht="15"/>
    <row r="617" ht="15"/>
    <row r="618" ht="15"/>
    <row r="619" ht="15"/>
    <row r="620" ht="15"/>
    <row r="621" ht="15"/>
    <row r="622" ht="15"/>
    <row r="623" ht="15"/>
    <row r="624" ht="15"/>
    <row r="625" ht="15"/>
    <row r="626" ht="15"/>
    <row r="627" ht="15"/>
    <row r="628"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4" ht="15"/>
    <row r="685" ht="15"/>
    <row r="722" ht="15"/>
    <row r="723" ht="15"/>
    <row r="724" ht="15"/>
    <row r="725" ht="15"/>
    <row r="726" ht="15"/>
    <row r="727" ht="15"/>
    <row r="728" ht="15"/>
    <row r="729" ht="15"/>
    <row r="730" ht="15"/>
    <row r="731"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2" ht="15"/>
    <row r="813" ht="15"/>
    <row r="814" ht="15"/>
    <row r="816" ht="15"/>
    <row r="817"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50" ht="15"/>
    <row r="851" ht="15"/>
    <row r="1021" ht="15"/>
    <row r="1022" ht="15"/>
    <row r="1023" ht="15"/>
    <row r="1024" ht="15"/>
    <row r="1025" ht="15"/>
    <row r="1026" ht="15"/>
    <row r="1032" ht="15"/>
    <row r="1033" ht="15"/>
    <row r="1034" ht="15"/>
    <row r="1035" ht="15"/>
    <row r="1036" ht="15"/>
    <row r="1037" ht="15"/>
    <row r="1038"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9" ht="15"/>
    <row r="1090" ht="15"/>
    <row r="1096" ht="15"/>
    <row r="1097" ht="15"/>
    <row r="1099" ht="15"/>
    <row r="1100" ht="15"/>
    <row r="1101" ht="15"/>
    <row r="1102" ht="15"/>
    <row r="1103" ht="15"/>
    <row r="1104" ht="15"/>
    <row r="1105" ht="15"/>
    <row r="1107" ht="15"/>
    <row r="1108" ht="15"/>
    <row r="1109"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8" ht="15"/>
    <row r="1179" ht="15"/>
    <row r="1180" ht="15"/>
    <row r="1181" ht="15"/>
    <row r="1182" ht="15"/>
    <row r="1183" ht="15"/>
    <row r="1184" ht="15"/>
    <row r="1185" ht="15"/>
    <row r="1186" ht="15"/>
    <row r="1187" ht="15"/>
    <row r="1188" ht="15"/>
    <row r="1189" ht="15"/>
    <row r="1190" ht="15"/>
    <row r="1191" ht="15"/>
    <row r="1193" ht="15"/>
    <row r="1194" ht="15"/>
    <row r="1195" ht="15"/>
    <row r="1196" ht="15"/>
    <row r="1197" ht="15"/>
    <row r="1198" ht="15"/>
    <row r="1199" ht="15"/>
    <row r="1200" ht="15"/>
    <row r="1201" ht="15"/>
    <row r="1202" ht="15"/>
    <row r="1203" ht="15"/>
    <row r="1204" ht="15"/>
    <row r="1207" ht="15"/>
    <row r="1208" ht="15"/>
    <row r="1209" ht="15"/>
    <row r="1210" ht="15"/>
    <row r="1211" ht="15"/>
    <row r="1212" ht="15"/>
    <row r="1213" ht="15"/>
    <row r="1215" ht="15"/>
    <row r="1216" ht="15"/>
    <row r="1217" ht="15"/>
    <row r="1218" ht="15"/>
    <row r="1219" ht="15"/>
    <row r="1220" ht="15"/>
    <row r="1221" ht="15"/>
    <row r="1222" ht="15"/>
    <row r="1223" ht="15"/>
    <row r="1224" ht="15"/>
    <row r="1225" ht="15"/>
    <row r="1227" ht="15"/>
    <row r="1228" ht="15"/>
    <row r="1229" ht="15"/>
    <row r="1230" ht="15"/>
    <row r="1231" ht="15"/>
    <row r="1232" ht="15"/>
    <row r="1233" ht="15"/>
    <row r="1234" ht="15"/>
    <row r="1235" ht="15"/>
    <row r="1236" ht="15"/>
    <row r="1244" ht="15"/>
    <row r="1245" ht="15"/>
    <row r="1248" ht="15"/>
    <row r="1249" ht="15"/>
    <row r="1250" ht="15"/>
    <row r="1251" ht="15"/>
    <row r="1252" ht="15"/>
    <row r="1253" ht="15"/>
    <row r="1254" ht="15"/>
    <row r="1255" ht="15"/>
    <row r="1258" ht="15"/>
    <row r="1259" ht="15"/>
    <row r="1260" ht="15"/>
    <row r="1261" ht="15"/>
    <row r="1262" ht="15"/>
    <row r="1263" ht="15"/>
    <row r="1264" ht="15"/>
    <row r="1265" ht="15"/>
    <row r="1266" ht="15"/>
    <row r="1267" ht="15"/>
    <row r="1268" ht="15"/>
    <row r="1269" ht="15"/>
    <row r="1271" ht="15"/>
    <row r="1272" ht="15"/>
    <row r="1273" ht="15"/>
    <row r="1276" ht="15"/>
    <row r="1278" ht="15"/>
    <row r="1280" ht="15"/>
    <row r="1283" ht="15"/>
    <row r="1284" ht="15"/>
    <row r="1285" ht="15"/>
    <row r="1287" ht="15"/>
    <row r="1289" ht="15"/>
    <row r="1290" ht="15"/>
    <row r="1291" ht="15"/>
    <row r="1292" ht="15"/>
    <row r="1293" ht="15"/>
    <row r="1295" ht="15"/>
    <row r="1296" ht="15"/>
    <row r="1297" ht="15"/>
    <row r="1298" ht="15"/>
    <row r="1300" ht="15"/>
    <row r="1302" ht="15"/>
    <row r="1303" ht="15"/>
    <row r="1305" ht="15"/>
    <row r="1306" ht="15"/>
    <row r="1307" ht="15"/>
    <row r="1308" ht="15"/>
    <row r="1310" ht="15"/>
    <row r="1312" ht="15"/>
    <row r="1313" ht="15"/>
    <row r="1314" ht="15"/>
    <row r="1315" ht="15"/>
    <row r="1317"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45954.514377430554</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45954.514377430554</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45954.514377430554</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45954.514377430554</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45954.514377430554</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45954.514377430554</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45954.514377430554</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45954.514377430554</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45954.514377430554</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45954.514377430554</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45954.514377430554</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45954.514377430554</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45954.514377430554</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45954.514377430554</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45954.514377430554</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45954.514377430554</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45954.514377430554</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45954.514377430554</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45954.514377430554</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45954.514377430554</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45954.514377430554</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45954.514377430554</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45954.514377430554</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45954.514377430554</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45954.514377430554</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45954.514377430554</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45954.514377430554</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45954.514377430554</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45954.514377430554</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45954.514377430554</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45954.514377430554</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45954.514377430554</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45954.514377430554</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45954.514377430554</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45954.514377430554</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45954.514377430554</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45954.514377430554</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45954.514377430554</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45954.514377430554</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45954.514377430554</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45954.514377430554</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45954.514377430554</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45954.514377430554</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45954.514377430554</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45954.514377430554</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45954.514377430554</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45954.514377430554</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45954.514377430554</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45954.514377430554</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45954.514377430554</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45954.514377430554</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45954.514377430554</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45954.514377430554</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45954.514377430554</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45954.514377430554</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45954.514377430554</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45954.514377430554</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45954.514377430554</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45954.514377430554</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45954.514377430554</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45954.514377430554</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45954.514377430554</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45954.514377430554</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45954.514377430554</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45954.514377430554</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45954.514377430554</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45954.514377430554</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45954.514377430554</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45954.514377430554</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45954.514377430554</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45954.514377430554</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45954.514377430554</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45954.514377430554</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45954.514377430554</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45954.514377430554</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45954.514377430554</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45954.514377430554</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45954.514377430554</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45954.514377430554</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45954.514377430554</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45954.514377430554</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45954.514377430554</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45954.514377430554</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45954.514377430554</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45954.514377430554</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45954.514377430554</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45954.514377430554</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45954.514377430554</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45954.514377430554</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45954.514377430554</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45954.514377430554</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45954.514377430554</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45954.514377430554</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45954.514377430554</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45954.514377430554</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45954.514377430554</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45954.514377430554</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45954.514377430554</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45954.514377430554</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45954.514377430554</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45954.514377430554</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45954.514377430554</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45954.514377430554</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45954.514377430554</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45954.514377430554</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45954.514377430554</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45954.514377430554</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45954.514377430554</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45954.514377430554</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45954.514377430554</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45954.514377430554</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45954.514377430554</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45954.514377430554</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45954.514377430554</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45954.514377430554</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45954.514377430554</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45954.514377430554</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45954.514377430554</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45954.514377430554</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45954.514377430554</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45954.514377430554</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45954.514377430554</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45954.514377430554</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45954.514377430554</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45954.514377430554</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45954.514377430554</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45954.514377430554</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45954.514377430554</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45954.514377430554</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45954.514377430554</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45954.514377430554</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45954.514377430554</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45954.514377430554</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45954.514377430554</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45954.514377430554</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45954.514377430554</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45954.514377430554</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45954.514377430554</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45954.514377430554</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45954.514377430554</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45954.514377430554</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45954.514377430554</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45954.514377430554</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45954.514377430554</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45954.514377430554</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45954.514377430554</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45954.514377430554</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2025-10-24T09:22:43Z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